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.งานหนูนา\คำปรึกษา 68\TCS 68\รายงานไตรมาส TCS 68\"/>
    </mc:Choice>
  </mc:AlternateContent>
  <xr:revisionPtr revIDLastSave="0" documentId="13_ncr:1_{2795BEAE-64BD-4DE9-9B8A-25BB9DF116EC}" xr6:coauthVersionLast="36" xr6:coauthVersionMax="36" xr10:uidLastSave="{00000000-0000-0000-0000-000000000000}"/>
  <bookViews>
    <workbookView xWindow="8810" yWindow="0" windowWidth="21290" windowHeight="16310" xr2:uid="{00000000-000D-0000-FFFF-FFFF00000000}"/>
  </bookViews>
  <sheets>
    <sheet name="รายชื่อ" sheetId="5" r:id="rId1"/>
    <sheet name="ผลการประเมิน" sheetId="6" r:id="rId2"/>
    <sheet name="ผลการติดตามผล" sheetId="3" r:id="rId3"/>
  </sheets>
  <calcPr calcId="191029"/>
</workbook>
</file>

<file path=xl/calcChain.xml><?xml version="1.0" encoding="utf-8"?>
<calcChain xmlns="http://schemas.openxmlformats.org/spreadsheetml/2006/main">
  <c r="T43" i="6" l="1"/>
  <c r="T42" i="6"/>
  <c r="T41" i="6"/>
  <c r="T39" i="6"/>
  <c r="T38" i="6"/>
  <c r="T36" i="6"/>
  <c r="T35" i="6"/>
  <c r="T34" i="6"/>
  <c r="T32" i="6"/>
  <c r="T31" i="6"/>
  <c r="T30" i="6"/>
  <c r="T29" i="6"/>
  <c r="T28" i="6"/>
  <c r="T27" i="6"/>
  <c r="T26" i="6"/>
  <c r="T25" i="6"/>
  <c r="T24" i="6"/>
  <c r="T22" i="6"/>
  <c r="T21" i="6"/>
  <c r="T20" i="6"/>
  <c r="T19" i="6"/>
  <c r="T18" i="6"/>
  <c r="T17" i="6"/>
  <c r="T16" i="6"/>
  <c r="T15" i="6"/>
  <c r="T14" i="6"/>
  <c r="T12" i="6"/>
  <c r="T11" i="6"/>
  <c r="T10" i="6"/>
  <c r="T9" i="6"/>
  <c r="T8" i="6"/>
  <c r="T7" i="6"/>
  <c r="T6" i="6"/>
  <c r="T5" i="6"/>
  <c r="T4" i="6"/>
  <c r="U169" i="6"/>
  <c r="U168" i="6"/>
  <c r="S169" i="6"/>
  <c r="S168" i="6"/>
  <c r="Q170" i="6"/>
  <c r="Q169" i="6"/>
  <c r="Q168" i="6"/>
  <c r="O169" i="6"/>
  <c r="O168" i="6"/>
  <c r="M169" i="6"/>
  <c r="M168" i="6"/>
  <c r="K169" i="6"/>
  <c r="K168" i="6"/>
  <c r="I169" i="6"/>
  <c r="I168" i="6"/>
  <c r="G170" i="6"/>
  <c r="G169" i="6"/>
  <c r="G168" i="6"/>
  <c r="E173" i="6"/>
  <c r="E171" i="6"/>
  <c r="E170" i="6"/>
  <c r="E169" i="6"/>
  <c r="E168" i="6"/>
  <c r="C170" i="6"/>
  <c r="C169" i="6"/>
  <c r="C171" i="6"/>
  <c r="C172" i="6"/>
  <c r="C173" i="6"/>
  <c r="C168" i="6"/>
  <c r="Q7" i="3" l="1"/>
  <c r="R7" i="3" s="1"/>
  <c r="Q6" i="3"/>
  <c r="R6" i="3" s="1"/>
  <c r="Q5" i="3"/>
  <c r="R5" i="3" s="1"/>
  <c r="Q4" i="3"/>
  <c r="R4" i="3" s="1"/>
  <c r="V4" i="6" l="1"/>
  <c r="U173" i="6"/>
  <c r="S173" i="6"/>
  <c r="Q173" i="6"/>
  <c r="O173" i="6"/>
  <c r="M173" i="6"/>
  <c r="K173" i="6"/>
  <c r="I173" i="6"/>
  <c r="G173" i="6"/>
  <c r="U172" i="6"/>
  <c r="S172" i="6"/>
  <c r="T172" i="6" s="1"/>
  <c r="Q172" i="6"/>
  <c r="R172" i="6" s="1"/>
  <c r="O172" i="6"/>
  <c r="P172" i="6" s="1"/>
  <c r="M172" i="6"/>
  <c r="N172" i="6" s="1"/>
  <c r="K172" i="6"/>
  <c r="L172" i="6" s="1"/>
  <c r="I172" i="6"/>
  <c r="J172" i="6" s="1"/>
  <c r="G172" i="6"/>
  <c r="H172" i="6" s="1"/>
  <c r="E172" i="6"/>
  <c r="D172" i="6"/>
  <c r="U171" i="6"/>
  <c r="V171" i="6" s="1"/>
  <c r="S171" i="6"/>
  <c r="T171" i="6" s="1"/>
  <c r="Q171" i="6"/>
  <c r="O171" i="6"/>
  <c r="P171" i="6" s="1"/>
  <c r="M171" i="6"/>
  <c r="N171" i="6" s="1"/>
  <c r="K171" i="6"/>
  <c r="L171" i="6" s="1"/>
  <c r="I171" i="6"/>
  <c r="J171" i="6" s="1"/>
  <c r="G171" i="6"/>
  <c r="H171" i="6" s="1"/>
  <c r="F171" i="6"/>
  <c r="D171" i="6"/>
  <c r="U170" i="6"/>
  <c r="V170" i="6" s="1"/>
  <c r="S170" i="6"/>
  <c r="T170" i="6" s="1"/>
  <c r="R170" i="6"/>
  <c r="O170" i="6"/>
  <c r="M170" i="6"/>
  <c r="K170" i="6"/>
  <c r="L170" i="6" s="1"/>
  <c r="I170" i="6"/>
  <c r="J170" i="6" s="1"/>
  <c r="H170" i="6"/>
  <c r="F170" i="6"/>
  <c r="D170" i="6"/>
  <c r="V169" i="6"/>
  <c r="T169" i="6"/>
  <c r="P169" i="6"/>
  <c r="N169" i="6"/>
  <c r="J169" i="6"/>
  <c r="H169" i="6"/>
  <c r="F169" i="6"/>
  <c r="D169" i="6"/>
  <c r="V168" i="6"/>
  <c r="R168" i="6"/>
  <c r="P168" i="6"/>
  <c r="L168" i="6"/>
  <c r="J168" i="6"/>
  <c r="H168" i="6"/>
  <c r="F168" i="6"/>
  <c r="D168" i="6"/>
  <c r="T44" i="6"/>
  <c r="V44" i="6" s="1"/>
  <c r="V43" i="6"/>
  <c r="V42" i="6"/>
  <c r="V41" i="6"/>
  <c r="V39" i="6"/>
  <c r="V38" i="6"/>
  <c r="U36" i="6"/>
  <c r="V36" i="6"/>
  <c r="V35" i="6"/>
  <c r="V34" i="6"/>
  <c r="V32" i="6"/>
  <c r="V31" i="6"/>
  <c r="V30" i="6"/>
  <c r="U29" i="6"/>
  <c r="V28" i="6"/>
  <c r="V27" i="6"/>
  <c r="V26" i="6"/>
  <c r="V25" i="6"/>
  <c r="U24" i="6"/>
  <c r="V22" i="6"/>
  <c r="U21" i="6"/>
  <c r="V20" i="6"/>
  <c r="V19" i="6"/>
  <c r="U18" i="6"/>
  <c r="V17" i="6"/>
  <c r="U16" i="6"/>
  <c r="V15" i="6"/>
  <c r="U14" i="6"/>
  <c r="V12" i="6"/>
  <c r="U11" i="6"/>
  <c r="U10" i="6"/>
  <c r="V9" i="6"/>
  <c r="V8" i="6"/>
  <c r="V7" i="6"/>
  <c r="V6" i="6"/>
  <c r="V5" i="6"/>
  <c r="C174" i="6" l="1"/>
  <c r="C179" i="6" s="1"/>
  <c r="V21" i="6"/>
  <c r="V24" i="6"/>
  <c r="V29" i="6"/>
  <c r="V18" i="6"/>
  <c r="V10" i="6"/>
  <c r="U5" i="6"/>
  <c r="U8" i="6"/>
  <c r="U35" i="6"/>
  <c r="U15" i="6"/>
  <c r="W16" i="6" s="1"/>
  <c r="U31" i="6"/>
  <c r="V16" i="6"/>
  <c r="U27" i="6"/>
  <c r="D174" i="6"/>
  <c r="U28" i="6"/>
  <c r="U32" i="6"/>
  <c r="S174" i="6"/>
  <c r="F163" i="6" s="1"/>
  <c r="U4" i="6"/>
  <c r="H174" i="6"/>
  <c r="T168" i="6"/>
  <c r="T174" i="6" s="1"/>
  <c r="J174" i="6"/>
  <c r="K174" i="6"/>
  <c r="U6" i="6"/>
  <c r="E174" i="6"/>
  <c r="F173" i="6" s="1"/>
  <c r="L154" i="6" s="1"/>
  <c r="M174" i="6"/>
  <c r="F159" i="6" s="1"/>
  <c r="U174" i="6"/>
  <c r="V173" i="6" s="1"/>
  <c r="L164" i="6" s="1"/>
  <c r="U25" i="6"/>
  <c r="U9" i="6"/>
  <c r="V11" i="6"/>
  <c r="U17" i="6"/>
  <c r="U22" i="6"/>
  <c r="U30" i="6"/>
  <c r="N168" i="6"/>
  <c r="R169" i="6"/>
  <c r="N170" i="6"/>
  <c r="R171" i="6"/>
  <c r="F172" i="6"/>
  <c r="F174" i="6" s="1"/>
  <c r="V172" i="6"/>
  <c r="V174" i="6" s="1"/>
  <c r="V14" i="6"/>
  <c r="G174" i="6"/>
  <c r="H173" i="6" s="1"/>
  <c r="L155" i="6" s="1"/>
  <c r="O174" i="6"/>
  <c r="G161" i="6" s="1"/>
  <c r="U7" i="6"/>
  <c r="U12" i="6"/>
  <c r="W12" i="6" s="1"/>
  <c r="U20" i="6"/>
  <c r="U26" i="6"/>
  <c r="U34" i="6"/>
  <c r="L169" i="6"/>
  <c r="L174" i="6" s="1"/>
  <c r="P170" i="6"/>
  <c r="P174" i="6" s="1"/>
  <c r="U19" i="6"/>
  <c r="I174" i="6"/>
  <c r="J173" i="6" s="1"/>
  <c r="Q174" i="6"/>
  <c r="R173" i="6" s="1"/>
  <c r="L162" i="6" s="1"/>
  <c r="H153" i="6" l="1"/>
  <c r="H159" i="6"/>
  <c r="N174" i="6"/>
  <c r="M175" i="6" s="1"/>
  <c r="D173" i="6"/>
  <c r="L153" i="6" s="1"/>
  <c r="I153" i="6"/>
  <c r="F155" i="6"/>
  <c r="F154" i="6"/>
  <c r="F153" i="6"/>
  <c r="I154" i="6"/>
  <c r="J155" i="6"/>
  <c r="J153" i="6"/>
  <c r="R174" i="6"/>
  <c r="Q175" i="6" s="1"/>
  <c r="H162" i="6"/>
  <c r="J164" i="6"/>
  <c r="H164" i="6"/>
  <c r="U175" i="6"/>
  <c r="W26" i="6"/>
  <c r="I161" i="6"/>
  <c r="J162" i="6"/>
  <c r="W29" i="6"/>
  <c r="G163" i="6"/>
  <c r="W36" i="6"/>
  <c r="H163" i="6"/>
  <c r="J163" i="6"/>
  <c r="I163" i="6"/>
  <c r="T173" i="6"/>
  <c r="L163" i="6" s="1"/>
  <c r="S175" i="6"/>
  <c r="W19" i="6"/>
  <c r="K175" i="6"/>
  <c r="F157" i="6"/>
  <c r="G157" i="6"/>
  <c r="W9" i="6"/>
  <c r="H155" i="6"/>
  <c r="H154" i="6"/>
  <c r="G154" i="6"/>
  <c r="W6" i="6"/>
  <c r="I155" i="6"/>
  <c r="J154" i="6"/>
  <c r="G153" i="6"/>
  <c r="G155" i="6"/>
  <c r="C175" i="6"/>
  <c r="O175" i="6"/>
  <c r="W32" i="6"/>
  <c r="I175" i="6"/>
  <c r="I162" i="6"/>
  <c r="I157" i="6"/>
  <c r="H157" i="6"/>
  <c r="J157" i="6"/>
  <c r="F161" i="6"/>
  <c r="P173" i="6"/>
  <c r="J161" i="6"/>
  <c r="H161" i="6"/>
  <c r="J158" i="6"/>
  <c r="I158" i="6"/>
  <c r="H158" i="6"/>
  <c r="L173" i="6"/>
  <c r="L157" i="6" s="1"/>
  <c r="E175" i="6"/>
  <c r="F162" i="6"/>
  <c r="G164" i="6"/>
  <c r="I164" i="6"/>
  <c r="F164" i="6"/>
  <c r="G162" i="6"/>
  <c r="G158" i="6"/>
  <c r="G175" i="6"/>
  <c r="F158" i="6"/>
  <c r="W22" i="6"/>
  <c r="G159" i="6"/>
  <c r="J159" i="6"/>
  <c r="I159" i="6"/>
  <c r="N173" i="6"/>
  <c r="L158" i="6" s="1"/>
  <c r="K158" i="6" l="1"/>
  <c r="K159" i="6"/>
  <c r="K153" i="6"/>
  <c r="K162" i="6"/>
  <c r="K157" i="6"/>
  <c r="C177" i="6"/>
  <c r="K154" i="6"/>
  <c r="K155" i="6"/>
  <c r="K161" i="6"/>
  <c r="K164" i="6"/>
  <c r="K163" i="6"/>
  <c r="L161" i="6"/>
  <c r="L159" i="6"/>
</calcChain>
</file>

<file path=xl/sharedStrings.xml><?xml version="1.0" encoding="utf-8"?>
<sst xmlns="http://schemas.openxmlformats.org/spreadsheetml/2006/main" count="739" uniqueCount="374">
  <si>
    <t>ชื่อ</t>
  </si>
  <si>
    <t>นามสกุล</t>
  </si>
  <si>
    <t>ที่อยู่</t>
  </si>
  <si>
    <t>รายละเอียดผลการประเมิน</t>
  </si>
  <si>
    <t>IDProject</t>
  </si>
  <si>
    <t>IDPersonal</t>
  </si>
  <si>
    <t>ข้อมูลวัดความพึงพอใจ</t>
  </si>
  <si>
    <t>คิดเป็นร้อยละ</t>
  </si>
  <si>
    <t>1. การนำไปใช้ประโยชน์</t>
  </si>
  <si>
    <t>เพราะ</t>
  </si>
  <si>
    <t>2.2 จำนวนเงิน</t>
  </si>
  <si>
    <t>หมายเหตุ</t>
  </si>
  <si>
    <t>IDPersonal ของผู้เข้าอบรมที่ติดตามต้องตรงกับ IDPersonal ของใบสมัคร</t>
  </si>
  <si>
    <t>% ความพึงพอใจ</t>
  </si>
  <si>
    <t>ภาพรวมของกลุ่ม</t>
  </si>
  <si>
    <t>%</t>
  </si>
  <si>
    <t>ข้อมูลการติดตามผลผู้เข้าร่วมฝึกอบรมภายใต้โครงการคลินิกเทคโนโลยี</t>
  </si>
  <si>
    <t>3. นำความรู้ไปลดรายจ่ายได้ กี่บาท/เดือน</t>
  </si>
  <si>
    <t>4. ในด้านคุณภาพชีวิต</t>
  </si>
  <si>
    <t>6. นำความรู้ไปใช้ที่ไหน</t>
  </si>
  <si>
    <t>7. นำความรู้ไปขยายผลต่อ</t>
  </si>
  <si>
    <t>5. เริ่มนำความรู้ที่ได้รับไปใช้เมื่อใด</t>
  </si>
  <si>
    <t>ประเมินทางเศรษฐศาสตร์ทั้งโครงการ</t>
  </si>
  <si>
    <t>4.ภาพรวมความพึงพอใจในการให้บริการ</t>
  </si>
  <si>
    <t>5.ท่านคาดว่าสามารถนำความรู้ไปใช้ประโยชน์ได้หรือไม่</t>
  </si>
  <si>
    <t>6.การนำไปใช้ประโยชน์ในลักษณะ</t>
  </si>
  <si>
    <t>1. ด้านกระบวนการ ขั้นตอนการให้บริการ</t>
  </si>
  <si>
    <t>1.1 มีช่องทางการให้บริการที่หลากหลาย</t>
  </si>
  <si>
    <t>1.2 การให้บริการขั้นตอน ไม่ยุ่งยาก ซับซ้อน</t>
  </si>
  <si>
    <t>1.3 การให้บริการมีความสะดวก รวดเร็ว</t>
  </si>
  <si>
    <t>2. เจ้าหน้าที่ผู้ให้บริการ</t>
  </si>
  <si>
    <t>2.1 ให้บริการด้วยความสุภาพ เต็มใจ ยินดี</t>
  </si>
  <si>
    <t>2.2 ให้บริการด้วยความสะดวก รวดเร็ว</t>
  </si>
  <si>
    <t>2.3 ให้บริการตอบข้อซักถามปัญหาได้น่าเชื่อถือ</t>
  </si>
  <si>
    <t>3. ด้านข้อมูล</t>
  </si>
  <si>
    <t>3.1 ได้รับความรู้เพิ่มขึ้น</t>
  </si>
  <si>
    <t>3.2 ข้อมูลมีความถูกต้องตรงความต้องการ</t>
  </si>
  <si>
    <t>3.3 ข้อมูลที่ได้รับมีประโยชน์</t>
  </si>
  <si>
    <t>4. ภาพรวมความพึงพอใจในการให้บริการ</t>
  </si>
  <si>
    <t>ระดับความ พึงพอใจ</t>
  </si>
  <si>
    <t>ข้อมูลการประเมินความพึงพอใจผู้เข้าร่วมฝึกอบรมภายใต้โครงการคลินิกเทคโนโลยี แผนบริการให้คำปรึกษาฯ</t>
  </si>
  <si>
    <t>ที่</t>
  </si>
  <si>
    <t>การให้บริการ</t>
  </si>
  <si>
    <t>เรื่องที่ให้บริการ</t>
  </si>
  <si>
    <t>รายละเอียดให้บริการ</t>
  </si>
  <si>
    <t>หมายเลขโทรศัพท์</t>
  </si>
  <si>
    <t>คำปรึกษา</t>
  </si>
  <si>
    <t>คำนำหน้า</t>
  </si>
  <si>
    <t>นาง</t>
  </si>
  <si>
    <t>นางสาว</t>
  </si>
  <si>
    <t xml:space="preserve"> = น้อยที่สุด</t>
  </si>
  <si>
    <t xml:space="preserve"> = น้อย</t>
  </si>
  <si>
    <t xml:space="preserve"> = ปานกลาง</t>
  </si>
  <si>
    <t xml:space="preserve"> = มาก</t>
  </si>
  <si>
    <t xml:space="preserve"> = มากที่สุด</t>
  </si>
  <si>
    <t xml:space="preserve"> = ไม่พึงพอใจ</t>
  </si>
  <si>
    <t>ไม่พึงพอใจ</t>
  </si>
  <si>
    <t>% ไม่พึงพอใจ</t>
  </si>
  <si>
    <t>ข้อมูล</t>
  </si>
  <si>
    <t>นาย</t>
  </si>
  <si>
    <t>ข้อ 1.1</t>
  </si>
  <si>
    <t>ข้อ 1.2</t>
  </si>
  <si>
    <t>ข้อ 1.3</t>
  </si>
  <si>
    <t>ข้อ 2.1</t>
  </si>
  <si>
    <t>ข้อ 2.2</t>
  </si>
  <si>
    <t>ข้อ 2.3</t>
  </si>
  <si>
    <t>ข้อ 3.1</t>
  </si>
  <si>
    <t>ข้อ 3.2</t>
  </si>
  <si>
    <t>ข้อ 3.3</t>
  </si>
  <si>
    <t>ข้อ 4</t>
  </si>
  <si>
    <t>ข้อ 5</t>
  </si>
  <si>
    <t>ข้อ 6</t>
  </si>
  <si>
    <t>ร้อยละ</t>
  </si>
  <si>
    <t>% ระดับความพึง
พอใจ</t>
  </si>
  <si>
    <t>1. ขั้นตอนการให้บริการ</t>
  </si>
  <si>
    <t>2.1 รายได้ที่ได้รับหลัก/เสริม</t>
  </si>
  <si>
    <t>2. วิทยากร / เจ้าหน้าที่ผู้ให้บริการ</t>
  </si>
  <si>
    <t>3. สิ่งอำนวยความสะดวก</t>
  </si>
  <si>
    <t>ประยุคเป็นความรู้ใหม่</t>
  </si>
  <si>
    <t>เป็นวิทยากร</t>
  </si>
  <si>
    <t>ให้บริการคำปรึกษา</t>
  </si>
  <si>
    <t>อื่นๆ</t>
  </si>
  <si>
    <t>อดิศักดิ์</t>
  </si>
  <si>
    <t>การพึ่งตน</t>
  </si>
  <si>
    <t>มหาวิทยาลัยแม่โจ้</t>
  </si>
  <si>
    <t>เรวดี</t>
  </si>
  <si>
    <t>ปุดอินทร์</t>
  </si>
  <si>
    <t>กันทะสอน</t>
  </si>
  <si>
    <t>พรพิมล</t>
  </si>
  <si>
    <t>ฮังคำ</t>
  </si>
  <si>
    <t>อรุณวดี</t>
  </si>
  <si>
    <t>กรรมสิทธิ์</t>
  </si>
  <si>
    <t>พาณิภัค</t>
  </si>
  <si>
    <t>จั่นจารุป</t>
  </si>
  <si>
    <t>สุขะ</t>
  </si>
  <si>
    <t>ผศ.</t>
  </si>
  <si>
    <t>ทนงศักดิ์</t>
  </si>
  <si>
    <t>ยาทะเล</t>
  </si>
  <si>
    <t>มทร.ล้านนา ตาก</t>
  </si>
  <si>
    <t>จรูญ</t>
  </si>
  <si>
    <t>สินทวีวรกุล</t>
  </si>
  <si>
    <t>มทร.ล้านนา ลำปาง</t>
  </si>
  <si>
    <t>ณัชชา</t>
  </si>
  <si>
    <t>ทิพย์ประเสริฐ</t>
  </si>
  <si>
    <t>มทร.ล้านนา เชียงราย</t>
  </si>
  <si>
    <t>อพิศรา</t>
  </si>
  <si>
    <t>หงส์หิรัญ</t>
  </si>
  <si>
    <t>มทร.ล้านนา พิษณุโลก</t>
  </si>
  <si>
    <t>นักคิดท์</t>
  </si>
  <si>
    <t>ภาพติ๊บ</t>
  </si>
  <si>
    <t>วิรัตนันท์</t>
  </si>
  <si>
    <t>อัครารักษ์</t>
  </si>
  <si>
    <t>สุนิสา</t>
  </si>
  <si>
    <t>ติ๊บคำ</t>
  </si>
  <si>
    <t>กัญญารัตน์</t>
  </si>
  <si>
    <t>โพธิตา</t>
  </si>
  <si>
    <t>วรินยา</t>
  </si>
  <si>
    <t>อุโมงค์</t>
  </si>
  <si>
    <t>พลวัฒน์</t>
  </si>
  <si>
    <t>จิตรัตนวิสุทธิ์</t>
  </si>
  <si>
    <t>ปราณี</t>
  </si>
  <si>
    <t>มะโนวร</t>
  </si>
  <si>
    <t>มทร.ล้านนา น่าน</t>
  </si>
  <si>
    <t>ศศิภา</t>
  </si>
  <si>
    <t>ชุมภูธิมา</t>
  </si>
  <si>
    <t>ชิดชนก</t>
  </si>
  <si>
    <t>วงค์สอน</t>
  </si>
  <si>
    <t>สถาบันวิจัยเทคโนโลยีเกษตร มทร.ล้านนา ลำปาง</t>
  </si>
  <si>
    <t>ว่าที่ร้อยเอก จิระชัย</t>
  </si>
  <si>
    <t>ยมเกิด</t>
  </si>
  <si>
    <t>รศ.</t>
  </si>
  <si>
    <t>พัชรินทร์</t>
  </si>
  <si>
    <t>สุภาพันธ์</t>
  </si>
  <si>
    <t>กฤษดา</t>
  </si>
  <si>
    <t>พงษ์การัณยภาส</t>
  </si>
  <si>
    <t>มหาวิทยาลัยแม่โจ้-แพร่ เฉลิมพระเกียรติ</t>
  </si>
  <si>
    <t>กมลวรรณ</t>
  </si>
  <si>
    <t>เต๋จ๊ะ</t>
  </si>
  <si>
    <t>ธนพิพัฒน์</t>
  </si>
  <si>
    <t>แก้วจันทร์</t>
  </si>
  <si>
    <t>นิคม</t>
  </si>
  <si>
    <t>สุทธา</t>
  </si>
  <si>
    <t>พรรัมภา</t>
  </si>
  <si>
    <t>ขวัญยืน</t>
  </si>
  <si>
    <t>ภูรินทร์</t>
  </si>
  <si>
    <t>เก่งการทำ</t>
  </si>
  <si>
    <t>จิรกิตติ์</t>
  </si>
  <si>
    <t>แห้วศรี</t>
  </si>
  <si>
    <t>วรากร</t>
  </si>
  <si>
    <t>อำไพร</t>
  </si>
  <si>
    <t>มหาวิทยาลัยเชียงใหม่</t>
  </si>
  <si>
    <t>สุรชัย   ณรัฐ</t>
  </si>
  <si>
    <t>จันทร์ศรี</t>
  </si>
  <si>
    <t>มหาวิทยาลัยราชภัฎเชียงราย</t>
  </si>
  <si>
    <t>บรรทด</t>
  </si>
  <si>
    <t>จอมสวรรค์</t>
  </si>
  <si>
    <t>กฤษฎิ์พงศ์</t>
  </si>
  <si>
    <t>ภาษิตวิไลธรรม</t>
  </si>
  <si>
    <t>ภูวนารถ</t>
  </si>
  <si>
    <t>ศรีทอง</t>
  </si>
  <si>
    <t>อันสุดารี</t>
  </si>
  <si>
    <t>สุภัทรตรา</t>
  </si>
  <si>
    <t>พิชัย</t>
  </si>
  <si>
    <t>แสงบุญเรือง</t>
  </si>
  <si>
    <t>จักรินทร์</t>
  </si>
  <si>
    <t>เลิศขุนทศ</t>
  </si>
  <si>
    <t>มงคล</t>
  </si>
  <si>
    <t>ชาวตระการ</t>
  </si>
  <si>
    <t>สมชาย</t>
  </si>
  <si>
    <t>เด็ดขาด</t>
  </si>
  <si>
    <t>สำนักงาน สกร.ประจำจังหวัดลำปาง</t>
  </si>
  <si>
    <t>พรสวรรค์</t>
  </si>
  <si>
    <t>กันตง</t>
  </si>
  <si>
    <t>สกร.ระดับอำเภอสันกำแพง</t>
  </si>
  <si>
    <t>สุนันท์</t>
  </si>
  <si>
    <t>นาหลวง</t>
  </si>
  <si>
    <t>สกร.ระดับอำเภอหางดง</t>
  </si>
  <si>
    <t>จารวี</t>
  </si>
  <si>
    <t>มะโนวงค์</t>
  </si>
  <si>
    <t>สกร.ระดับอำเภอดอยสะเก็ด</t>
  </si>
  <si>
    <t>ทวิช</t>
  </si>
  <si>
    <t>กันธะคำ</t>
  </si>
  <si>
    <t>สกร.ระดับอำเภอสารภี</t>
  </si>
  <si>
    <t>พิมพ์ใจ</t>
  </si>
  <si>
    <t>โนจ๊ะ</t>
  </si>
  <si>
    <t>สกร.ระดับอำเภอแม่วาง</t>
  </si>
  <si>
    <t>จิณณ์ณิชา</t>
  </si>
  <si>
    <t>สอนสมฤทธิ์</t>
  </si>
  <si>
    <t>สกร.ระดับอำเภอแม่ริม</t>
  </si>
  <si>
    <t>ศิรพัชร์</t>
  </si>
  <si>
    <t>ขันทสีมา</t>
  </si>
  <si>
    <t>สกร.ระดับอำเภอเชียงดาว</t>
  </si>
  <si>
    <t>ออมสิน</t>
  </si>
  <si>
    <t>บุญวงษ์</t>
  </si>
  <si>
    <t>สกร.ระดับอำเภอฮอด</t>
  </si>
  <si>
    <t>พรวิไล</t>
  </si>
  <si>
    <t>สาระจันทร์</t>
  </si>
  <si>
    <t>สกร.ระดับอำเภอไชยปราการ</t>
  </si>
  <si>
    <t>สมัย</t>
  </si>
  <si>
    <t>รักร่วม</t>
  </si>
  <si>
    <t>สกร.ระดับอำเภอแม่แตง</t>
  </si>
  <si>
    <t>ว่าที่ ร.ต.หญิง</t>
  </si>
  <si>
    <t>จรรยา</t>
  </si>
  <si>
    <t>สุดาจันทร์</t>
  </si>
  <si>
    <t>สกร.ระดับอำเภอเวียงแหง</t>
  </si>
  <si>
    <t>แสงใส</t>
  </si>
  <si>
    <t>สกร.ระดับอำเภออุตรดิตถ์</t>
  </si>
  <si>
    <t>ขวัญดาว</t>
  </si>
  <si>
    <t>บุตรสา</t>
  </si>
  <si>
    <t>สกร.ระดับอำเภอกัลยาณิวัฒนา</t>
  </si>
  <si>
    <t>อมรเดช</t>
  </si>
  <si>
    <t>ปันศิริ</t>
  </si>
  <si>
    <t>สกร.ระดับอำเภอแม่แจ่ม</t>
  </si>
  <si>
    <t>สไบทิพย์</t>
  </si>
  <si>
    <t>สัมพันธ์</t>
  </si>
  <si>
    <t>นภาพร</t>
  </si>
  <si>
    <t>สุวรรณสันติชัย</t>
  </si>
  <si>
    <t>สายพิน</t>
  </si>
  <si>
    <t>ชมชื่น</t>
  </si>
  <si>
    <t>วนิดา</t>
  </si>
  <si>
    <t>ไชยพนัส</t>
  </si>
  <si>
    <t>อัมพวัลย์</t>
  </si>
  <si>
    <t>สิงห์คำ</t>
  </si>
  <si>
    <t>ชัญญาภัค</t>
  </si>
  <si>
    <t>ศรีวงค์</t>
  </si>
  <si>
    <t>กนกอร</t>
  </si>
  <si>
    <t>อินทะชัย</t>
  </si>
  <si>
    <t>เดือนฉาย</t>
  </si>
  <si>
    <t>พุงขาว</t>
  </si>
  <si>
    <t>ธนวัฒน์</t>
  </si>
  <si>
    <t>นามเมือง</t>
  </si>
  <si>
    <t>ณัฐวุฒิ</t>
  </si>
  <si>
    <t>ใจอด</t>
  </si>
  <si>
    <t>ปิยะนุช</t>
  </si>
  <si>
    <t>มูลเกี้ยว</t>
  </si>
  <si>
    <t>สกร.ระดับอำเภอดอยหล่อ</t>
  </si>
  <si>
    <t>ประภาศรี</t>
  </si>
  <si>
    <t>ตาแพร่</t>
  </si>
  <si>
    <t>ฐานิธัญพิมพ์</t>
  </si>
  <si>
    <t>พัฒศิริ</t>
  </si>
  <si>
    <t>นันทพร</t>
  </si>
  <si>
    <t>ทิพย์พฤกษ์</t>
  </si>
  <si>
    <t>ยุรนันท์</t>
  </si>
  <si>
    <t>ขันแข่งบุญ</t>
  </si>
  <si>
    <t>ภานุมาศ</t>
  </si>
  <si>
    <t>นาระต๊ะ</t>
  </si>
  <si>
    <t>เสถียรพงศ์</t>
  </si>
  <si>
    <t>ใจเย็น</t>
  </si>
  <si>
    <t>ชุมพล</t>
  </si>
  <si>
    <t>เบญจเมธ</t>
  </si>
  <si>
    <t>พัชร์ศิวา</t>
  </si>
  <si>
    <t>ศิลปเสริฐ</t>
  </si>
  <si>
    <t>ไชยเวทย์</t>
  </si>
  <si>
    <t>วิเศษคุณ</t>
  </si>
  <si>
    <t>ภัชริยา</t>
  </si>
  <si>
    <t>ตราสุวัฒน์</t>
  </si>
  <si>
    <t>ธนณัฏฐ์</t>
  </si>
  <si>
    <t>ตุ่นธิ</t>
  </si>
  <si>
    <t>อัญชลี</t>
  </si>
  <si>
    <t>ลันถา</t>
  </si>
  <si>
    <t>ชลิต</t>
  </si>
  <si>
    <t>กันทาสุวรรณ์</t>
  </si>
  <si>
    <t>สุรีวัลย์</t>
  </si>
  <si>
    <t>จรูญพูนมงคล</t>
  </si>
  <si>
    <t>ธิติวัชร์</t>
  </si>
  <si>
    <t>ทองสว่าง</t>
  </si>
  <si>
    <t>เกศริน</t>
  </si>
  <si>
    <t>หยี่</t>
  </si>
  <si>
    <t>สรรเสริญ</t>
  </si>
  <si>
    <t>อวยพระพร</t>
  </si>
  <si>
    <t>พุทธชาด</t>
  </si>
  <si>
    <t>อารมณ์พุทธคุณ</t>
  </si>
  <si>
    <t>มัญชุลิกา</t>
  </si>
  <si>
    <t>กันระวังชัย</t>
  </si>
  <si>
    <t>ไพรัช</t>
  </si>
  <si>
    <t>ปุนนะมา</t>
  </si>
  <si>
    <t>สกร.ระดับอำเภอสะเมิง</t>
  </si>
  <si>
    <t>อินถาจักร์</t>
  </si>
  <si>
    <t>ณัญกมล</t>
  </si>
  <si>
    <t>แสงผ่อง</t>
  </si>
  <si>
    <t>โพธิ์</t>
  </si>
  <si>
    <t>วรศรี</t>
  </si>
  <si>
    <t>มินตรา</t>
  </si>
  <si>
    <t>ตังแก</t>
  </si>
  <si>
    <t>เอกราช</t>
  </si>
  <si>
    <t>มอญไข่</t>
  </si>
  <si>
    <t>นงลักษณ์</t>
  </si>
  <si>
    <t>ดังเด็ง</t>
  </si>
  <si>
    <t>สมเดช</t>
  </si>
  <si>
    <t>ไชยมัตสยาอานนท์</t>
  </si>
  <si>
    <t>พิชิตศักดิ์</t>
  </si>
  <si>
    <t>สนวิเศษณ์</t>
  </si>
  <si>
    <t>เทอดศักดิ์</t>
  </si>
  <si>
    <t>ขันเที่ยง</t>
  </si>
  <si>
    <t>สกร.ระดับอำเภอแม่ออน</t>
  </si>
  <si>
    <t>ขวัญปวีณ์</t>
  </si>
  <si>
    <t>เขียวทนันชัย</t>
  </si>
  <si>
    <t>ธวชิต</t>
  </si>
  <si>
    <t>ชัยชาญ</t>
  </si>
  <si>
    <t>วารุณี</t>
  </si>
  <si>
    <t>หายโศรก</t>
  </si>
  <si>
    <t>ดาราวรรณ</t>
  </si>
  <si>
    <t>ดำรงค์ศักดิ์</t>
  </si>
  <si>
    <t>นงเยาว์</t>
  </si>
  <si>
    <t>คำหวาน</t>
  </si>
  <si>
    <t>บริการให้คำปรึกษา การพัฒนาหัตถกรรมพื้นบ้านสู่นวัตกรรมชุมชน</t>
  </si>
  <si>
    <t>เยาวเรศ</t>
  </si>
  <si>
    <t>โครงการคาราวานคลินิกเทคโนโลยีฯ และ โครงการเปิดบ้านวิชาการ สกร.อำเภอพร้าว ขับเคลื่อนชุมชนแห่งการเรียนรู้อย่างยั่งยืน</t>
  </si>
  <si>
    <t xml:space="preserve">โครงการคาราวานคลินิกเทคโนโลยีฯ” และ “โครงการเปิดบ้านวิชาการ สกร.ระดับอำเภอพร้าว โดยได้รับเกียรติจาก ดร.ยุพิน บัวคอม รองอธิบดีกรมส่งเสริมการเรียนรู้ กระทรวงศึกษาธิการ เป็นประธานเปิดโครงการ ” ณ ศูนย์ส่งเสริมการเรียนรู้ระดับอำเภอพร้าว จังหวัดเชียงใหม่ เมื่อวันที่ 16 กรกฎาคม 2568 โครงการคาราวานคลินิกเทคโนโลยีฯ” และ “โครงการเปิดบ้านวิชาการ สกร.อำเภอพร้าว” เป็นความร่วมมือระหว่างมหาวิทยาลัยในภาคเหนือ กระทรวงการอุดมศึกษา วิทยาศาสตร์ วิจัยและนวัตกรรม (อว.) และสำนักงานส่งเสริมการเรียนรู้ประจำจังหวัดเชียงใหม่ เพื่อยกระดับศักยภาพของครู สกร.ทั้งในด้านเทคโนโลยี นวัตกรรม และการเรียนรู้ตลอดชีวิต </t>
  </si>
  <si>
    <t>เอมอร</t>
  </si>
  <si>
    <t>สารเถื่อนแก้ว</t>
  </si>
  <si>
    <t>กลุ่มผ้าพิมพ์สีธรรมชาติจากใบไม้ ต.สมอแข อ.เมือง จ.พิษณุโลก</t>
  </si>
  <si>
    <t>วันวิสา</t>
  </si>
  <si>
    <t>บุญนำมา</t>
  </si>
  <si>
    <t>รจนา</t>
  </si>
  <si>
    <t>สนจูมภะ</t>
  </si>
  <si>
    <t>ฉวีวรรณ</t>
  </si>
  <si>
    <t>จอมยิ้ม</t>
  </si>
  <si>
    <t>นรี</t>
  </si>
  <si>
    <t>ย่องหาญ</t>
  </si>
  <si>
    <t>ดาวเรือง</t>
  </si>
  <si>
    <t>ใจห่อ</t>
  </si>
  <si>
    <t>อุดร</t>
  </si>
  <si>
    <t>ดอนจิ๋วไพร</t>
  </si>
  <si>
    <t>วิเชียร</t>
  </si>
  <si>
    <t>มีศรี</t>
  </si>
  <si>
    <t>ปรานี</t>
  </si>
  <si>
    <t>ดอนผิวไพร</t>
  </si>
  <si>
    <t>สมจิต</t>
  </si>
  <si>
    <t>ดวงตา</t>
  </si>
  <si>
    <t>บัวผัน</t>
  </si>
  <si>
    <t>เปพันธ์ดุง</t>
  </si>
  <si>
    <t>บุปผา</t>
  </si>
  <si>
    <t>ฤดีวรรณ</t>
  </si>
  <si>
    <t>เรืองทอง</t>
  </si>
  <si>
    <t>สมนา</t>
  </si>
  <si>
    <t>พันธุลี</t>
  </si>
  <si>
    <t>พิศมัย</t>
  </si>
  <si>
    <t>ทองประไพร</t>
  </si>
  <si>
    <t>รุ่งนภา</t>
  </si>
  <si>
    <t>ทองม่วง</t>
  </si>
  <si>
    <t>ดอนตุ้มไพร</t>
  </si>
  <si>
    <t>เกสร</t>
  </si>
  <si>
    <t>เสือเพ็ง</t>
  </si>
  <si>
    <t>กลัยภัทร</t>
  </si>
  <si>
    <t>ธงสารัตน์</t>
  </si>
  <si>
    <t>อรอินท์</t>
  </si>
  <si>
    <t>ชื่นใจ</t>
  </si>
  <si>
    <t>เสงี่ยม</t>
  </si>
  <si>
    <t>โครตสงคราม</t>
  </si>
  <si>
    <t>บริการให้คำปรึกษา การถ่ายทอดเทคโนโลยี เรื่อง Eco Print เทคนิคการสร้างสรรค์ลวดลายและสีสันบนผืนผ้า</t>
  </si>
  <si>
    <t>กิจกรรม บริการให้คำปรึกษาและถ่ายทอดเทคโนโลยี เรื่อง Eco Print เทคนิคการสร้างสรรค์ลวดลายและสีสันบนผืนผ้า โดยการนำใบไม้ ดอกไม้ เปลือกไม้ หรือวัสดุจากธรรมชาติอื่นๆ มาสัมผัสกับผ้าโดยตรง จากนั้นจึงผ่านกระบวนการนึ่งหรือต้ม เพื่อถ่ายทอดสีและโครงสร้างของพืชลงบนเนื้อผ้า เทคนิคนี้เป็นมิตรต่อสิ่งแวดล้อมอย่างมาก เพราะลดการใช้สารเคมีอันตราย ทำให้ได้ลวดลายที่เป็นเอกลักษณ์เฉพาะตัว ไม่ซ้ำใคร เปรียบเสมือนการนำศิลปะจากธรรมชาติมาฝากไว้บนผืนผ้า</t>
  </si>
  <si>
    <t>ลำพูน</t>
  </si>
  <si>
    <t>ปัญญา</t>
  </si>
  <si>
    <t>บ้านแม่มูด ต.แม่วิน อ.แม่วาง จ.เชียงใหม่</t>
  </si>
  <si>
    <t>คำเม็ด</t>
  </si>
  <si>
    <t>คำมา</t>
  </si>
  <si>
    <t>สุภาพร</t>
  </si>
  <si>
    <t>ศิริเป็ง</t>
  </si>
  <si>
    <t>ญาณทวี</t>
  </si>
  <si>
    <t>ตาคำป้อ</t>
  </si>
  <si>
    <t>ตุ่นแก้ว</t>
  </si>
  <si>
    <t>อรัญญา</t>
  </si>
  <si>
    <t>สุคำ</t>
  </si>
  <si>
    <t>รัตนา</t>
  </si>
  <si>
    <t>ศิริชัย</t>
  </si>
  <si>
    <t>ใส</t>
  </si>
  <si>
    <t>ตาใจ</t>
  </si>
  <si>
    <t>รสสุคนธ์</t>
  </si>
  <si>
    <t>สายทิพย์</t>
  </si>
  <si>
    <t>กุลนะ</t>
  </si>
  <si>
    <t>กิจกรรมบริการให้คำปรึกษา การพัฒนารูปแบบผลิตภัณฑ์หัตถกรรมผ้าทอ ณ บ้านแม่มูด ต.แม่วิน อ.แม่วาง จ.เชียงใหม่ ซึ่งเป็นการผสมผสานระหว่างภูมิปัญญาดั้งเดิมกับแนวคิดการออกแบบที่ทันสมัย โดยเน้นการอนุรักษ์เอกลักษณ์ท้องถิ่น ควบคู่ไปกับการยกระดับคุณภาพผลิตภัณฑ์ให้เข้ากับความต้องการของตลาด มีการพัฒนาทั้งในด้าน วัตถุดิบ (เช่น การใช้เส้นใยธรรมชาติ สีธรรมชาติ) ลวดลายและการออกแบบ (การนำลวดลายดั้งเดิมมาประยุกต์ ใช้แพทเทิร์นที่เสริมความโดดเด่น) กระบวนการผลิต (การย้อม การทอ การใช้นวัตกรรม) และ การบริหารจัดการ (การมีส่วนร่วมของชุมชน การทดสอบตลาด เพื่อสร้างมูลค่าเพิ่มและความยั่งยืนให้กับผลิตภัณฑ์)</t>
  </si>
  <si>
    <t>√</t>
  </si>
  <si>
    <t>รายชื่อผู้เข้ารับบริการ แผนงาน การให้บริการข้อมูลและคำปรึกษาข้อมูล มหาวทยาลัยเทคโนโลยีราชมงคลล้านนา 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</si>
</sst>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6"/>
      <name val="CordiaUPC"/>
      <charset val="222"/>
    </font>
    <font>
      <sz val="8"/>
      <name val="CordiaUPC"/>
      <family val="2"/>
    </font>
    <font>
      <b/>
      <sz val="2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sz val="16"/>
      <color indexed="23"/>
      <name val="TH SarabunPSK"/>
      <family val="2"/>
    </font>
    <font>
      <b/>
      <sz val="16"/>
      <color indexed="17"/>
      <name val="TH SarabunPSK"/>
      <family val="2"/>
    </font>
    <font>
      <sz val="16"/>
      <name val="CordiaUPC"/>
      <family val="2"/>
      <charset val="222"/>
    </font>
    <font>
      <sz val="11"/>
      <color theme="1"/>
      <name val="Calibri"/>
      <family val="2"/>
      <charset val="222"/>
      <scheme val="minor"/>
    </font>
    <font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Wingdings 2"/>
      <family val="1"/>
      <charset val="2"/>
    </font>
    <font>
      <b/>
      <sz val="16"/>
      <color theme="0"/>
      <name val="TH SarabunPSK"/>
      <family val="2"/>
    </font>
    <font>
      <b/>
      <sz val="14"/>
      <color theme="1"/>
      <name val="TH SarabunPSK"/>
      <family val="2"/>
    </font>
    <font>
      <sz val="16"/>
      <color theme="5" tint="0.79998168889431442"/>
      <name val="TH SarabunPSK"/>
      <family val="2"/>
    </font>
    <font>
      <sz val="16"/>
      <color theme="0"/>
      <name val="TH SarabunPSK"/>
      <family val="2"/>
      <charset val="222"/>
    </font>
    <font>
      <sz val="16"/>
      <color rgb="FF000000"/>
      <name val="TH SarabunPSK"/>
      <family val="2"/>
    </font>
    <font>
      <sz val="16"/>
      <color theme="1"/>
      <name val="Tahoma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DAACD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24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2" borderId="0" xfId="0" applyFont="1" applyFill="1"/>
    <xf numFmtId="2" fontId="7" fillId="0" borderId="0" xfId="0" applyNumberFormat="1" applyFont="1" applyFill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top"/>
    </xf>
    <xf numFmtId="2" fontId="3" fillId="0" borderId="1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6" borderId="1" xfId="0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4" fontId="5" fillId="7" borderId="0" xfId="0" applyNumberFormat="1" applyFont="1" applyFill="1" applyAlignment="1">
      <alignment horizontal="center"/>
    </xf>
    <xf numFmtId="4" fontId="3" fillId="0" borderId="1" xfId="0" applyNumberFormat="1" applyFont="1" applyBorder="1"/>
    <xf numFmtId="0" fontId="12" fillId="8" borderId="0" xfId="1" applyFont="1" applyFill="1" applyBorder="1" applyAlignment="1">
      <alignment horizontal="center" vertical="top"/>
    </xf>
    <xf numFmtId="0" fontId="12" fillId="8" borderId="3" xfId="1" applyFont="1" applyFill="1" applyBorder="1" applyAlignment="1">
      <alignment vertical="top"/>
    </xf>
    <xf numFmtId="0" fontId="12" fillId="8" borderId="0" xfId="1" applyFont="1" applyFill="1" applyBorder="1" applyAlignment="1">
      <alignment vertical="top"/>
    </xf>
    <xf numFmtId="0" fontId="12" fillId="8" borderId="0" xfId="1" applyFont="1" applyFill="1" applyAlignment="1">
      <alignment vertical="top"/>
    </xf>
    <xf numFmtId="0" fontId="13" fillId="8" borderId="0" xfId="1" applyFont="1" applyFill="1" applyAlignment="1">
      <alignment vertical="top"/>
    </xf>
    <xf numFmtId="0" fontId="13" fillId="8" borderId="0" xfId="1" applyFont="1" applyFill="1" applyAlignment="1">
      <alignment horizontal="center" vertical="top"/>
    </xf>
    <xf numFmtId="0" fontId="13" fillId="8" borderId="0" xfId="1" applyFont="1" applyFill="1" applyAlignment="1">
      <alignment horizontal="left" vertical="top"/>
    </xf>
    <xf numFmtId="0" fontId="13" fillId="8" borderId="0" xfId="1" applyFont="1" applyFill="1" applyBorder="1" applyAlignment="1">
      <alignment vertical="top"/>
    </xf>
    <xf numFmtId="0" fontId="13" fillId="8" borderId="0" xfId="1" applyFont="1" applyFill="1" applyBorder="1" applyAlignment="1">
      <alignment horizontal="center" vertical="top"/>
    </xf>
    <xf numFmtId="0" fontId="13" fillId="8" borderId="0" xfId="1" applyFont="1" applyFill="1" applyBorder="1" applyAlignment="1">
      <alignment vertical="top" wrapText="1"/>
    </xf>
    <xf numFmtId="0" fontId="13" fillId="8" borderId="0" xfId="1" applyFont="1" applyFill="1" applyBorder="1" applyAlignment="1">
      <alignment horizontal="center" vertical="top" wrapText="1"/>
    </xf>
    <xf numFmtId="0" fontId="13" fillId="8" borderId="0" xfId="1" applyFont="1" applyFill="1" applyAlignment="1">
      <alignment vertical="top" wrapText="1"/>
    </xf>
    <xf numFmtId="0" fontId="3" fillId="0" borderId="0" xfId="0" applyFont="1" applyFill="1" applyBorder="1" applyAlignment="1">
      <alignment horizontal="center"/>
    </xf>
    <xf numFmtId="0" fontId="14" fillId="0" borderId="0" xfId="0" applyFont="1"/>
    <xf numFmtId="0" fontId="13" fillId="8" borderId="7" xfId="1" applyFont="1" applyFill="1" applyBorder="1" applyAlignment="1">
      <alignment vertical="top"/>
    </xf>
    <xf numFmtId="0" fontId="13" fillId="8" borderId="0" xfId="1" applyFont="1" applyFill="1" applyBorder="1" applyAlignment="1">
      <alignment horizontal="center" vertical="top"/>
    </xf>
    <xf numFmtId="0" fontId="13" fillId="8" borderId="0" xfId="1" applyFont="1" applyFill="1" applyBorder="1" applyAlignment="1">
      <alignment horizontal="left" vertical="top" wrapText="1"/>
    </xf>
    <xf numFmtId="0" fontId="3" fillId="8" borderId="0" xfId="2" applyFont="1" applyFill="1" applyBorder="1" applyAlignment="1">
      <alignment vertical="top" wrapText="1"/>
    </xf>
    <xf numFmtId="0" fontId="13" fillId="8" borderId="0" xfId="2" applyFont="1" applyFill="1" applyBorder="1" applyAlignment="1"/>
    <xf numFmtId="0" fontId="13" fillId="8" borderId="0" xfId="1" applyFont="1" applyFill="1" applyBorder="1" applyAlignment="1"/>
    <xf numFmtId="0" fontId="15" fillId="8" borderId="0" xfId="1" applyFont="1" applyFill="1" applyBorder="1" applyAlignment="1">
      <alignment horizontal="center" vertical="top" wrapText="1"/>
    </xf>
    <xf numFmtId="0" fontId="13" fillId="8" borderId="0" xfId="1" applyFont="1" applyFill="1" applyBorder="1" applyAlignment="1">
      <alignment horizontal="left" vertical="top"/>
    </xf>
    <xf numFmtId="0" fontId="3" fillId="8" borderId="0" xfId="2" applyFont="1" applyFill="1" applyBorder="1" applyAlignment="1">
      <alignment horizontal="center" vertical="top"/>
    </xf>
    <xf numFmtId="0" fontId="13" fillId="8" borderId="0" xfId="2" applyFont="1" applyFill="1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4" fillId="12" borderId="0" xfId="0" applyFont="1" applyFill="1"/>
    <xf numFmtId="0" fontId="14" fillId="0" borderId="0" xfId="0" applyFont="1" applyFill="1"/>
    <xf numFmtId="2" fontId="14" fillId="0" borderId="0" xfId="0" applyNumberFormat="1" applyFont="1" applyFill="1"/>
    <xf numFmtId="0" fontId="3" fillId="12" borderId="0" xfId="0" applyFont="1" applyFill="1"/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/>
    <xf numFmtId="0" fontId="16" fillId="14" borderId="0" xfId="0" applyFont="1" applyFill="1"/>
    <xf numFmtId="0" fontId="11" fillId="14" borderId="0" xfId="0" applyFont="1" applyFill="1"/>
    <xf numFmtId="0" fontId="16" fillId="15" borderId="0" xfId="0" applyFont="1" applyFill="1"/>
    <xf numFmtId="0" fontId="11" fillId="15" borderId="0" xfId="0" applyFont="1" applyFill="1"/>
    <xf numFmtId="0" fontId="4" fillId="5" borderId="0" xfId="0" applyFont="1" applyFill="1"/>
    <xf numFmtId="0" fontId="3" fillId="5" borderId="0" xfId="0" applyFont="1" applyFill="1"/>
    <xf numFmtId="0" fontId="4" fillId="16" borderId="0" xfId="0" applyFont="1" applyFill="1"/>
    <xf numFmtId="0" fontId="3" fillId="16" borderId="0" xfId="0" applyFont="1" applyFill="1"/>
    <xf numFmtId="0" fontId="4" fillId="17" borderId="0" xfId="0" applyFont="1" applyFill="1"/>
    <xf numFmtId="0" fontId="3" fillId="17" borderId="0" xfId="0" applyFont="1" applyFill="1"/>
    <xf numFmtId="0" fontId="4" fillId="18" borderId="0" xfId="0" applyFont="1" applyFill="1"/>
    <xf numFmtId="0" fontId="3" fillId="18" borderId="0" xfId="0" applyFont="1" applyFill="1"/>
    <xf numFmtId="2" fontId="17" fillId="12" borderId="0" xfId="0" applyNumberFormat="1" applyFont="1" applyFill="1"/>
    <xf numFmtId="0" fontId="17" fillId="0" borderId="0" xfId="0" applyFont="1" applyFill="1"/>
    <xf numFmtId="0" fontId="17" fillId="10" borderId="0" xfId="0" applyFont="1" applyFill="1"/>
    <xf numFmtId="0" fontId="17" fillId="11" borderId="0" xfId="0" applyFont="1" applyFill="1"/>
    <xf numFmtId="0" fontId="17" fillId="0" borderId="0" xfId="0" applyFont="1"/>
    <xf numFmtId="0" fontId="17" fillId="0" borderId="0" xfId="0" applyNumberFormat="1" applyFont="1"/>
    <xf numFmtId="2" fontId="17" fillId="0" borderId="0" xfId="0" applyNumberFormat="1" applyFont="1" applyFill="1"/>
    <xf numFmtId="2" fontId="17" fillId="0" borderId="0" xfId="0" applyNumberFormat="1" applyFont="1"/>
    <xf numFmtId="0" fontId="17" fillId="19" borderId="0" xfId="0" applyFont="1" applyFill="1"/>
    <xf numFmtId="0" fontId="17" fillId="20" borderId="0" xfId="0" applyFont="1" applyFill="1"/>
    <xf numFmtId="0" fontId="17" fillId="20" borderId="0" xfId="0" applyNumberFormat="1" applyFont="1" applyFill="1"/>
    <xf numFmtId="0" fontId="17" fillId="21" borderId="0" xfId="0" applyFont="1" applyFill="1"/>
    <xf numFmtId="0" fontId="4" fillId="21" borderId="0" xfId="0" applyFont="1" applyFill="1"/>
    <xf numFmtId="0" fontId="17" fillId="22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Fill="1"/>
    <xf numFmtId="0" fontId="11" fillId="13" borderId="1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 applyProtection="1">
      <alignment horizontal="center" vertical="top"/>
    </xf>
    <xf numFmtId="2" fontId="3" fillId="0" borderId="15" xfId="0" applyNumberFormat="1" applyFont="1" applyFill="1" applyBorder="1" applyAlignment="1" applyProtection="1">
      <alignment horizontal="center" vertical="top"/>
    </xf>
    <xf numFmtId="0" fontId="11" fillId="5" borderId="7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2" fontId="3" fillId="10" borderId="1" xfId="0" applyNumberFormat="1" applyFont="1" applyFill="1" applyBorder="1" applyAlignment="1" applyProtection="1">
      <alignment horizontal="center" vertical="top"/>
    </xf>
    <xf numFmtId="0" fontId="11" fillId="5" borderId="3" xfId="0" applyFont="1" applyFill="1" applyBorder="1" applyAlignment="1">
      <alignment horizontal="center"/>
    </xf>
    <xf numFmtId="0" fontId="18" fillId="17" borderId="3" xfId="0" applyFont="1" applyFill="1" applyBorder="1" applyAlignment="1">
      <alignment horizontal="center"/>
    </xf>
    <xf numFmtId="4" fontId="18" fillId="17" borderId="1" xfId="0" applyNumberFormat="1" applyFont="1" applyFill="1" applyBorder="1"/>
    <xf numFmtId="4" fontId="3" fillId="17" borderId="1" xfId="0" applyNumberFormat="1" applyFont="1" applyFill="1" applyBorder="1"/>
    <xf numFmtId="0" fontId="3" fillId="17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11" fillId="1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11" fillId="13" borderId="0" xfId="0" applyFont="1" applyFill="1"/>
    <xf numFmtId="2" fontId="11" fillId="13" borderId="0" xfId="0" applyNumberFormat="1" applyFont="1" applyFill="1"/>
    <xf numFmtId="0" fontId="11" fillId="9" borderId="0" xfId="0" applyFont="1" applyFill="1"/>
    <xf numFmtId="2" fontId="11" fillId="9" borderId="0" xfId="0" applyNumberFormat="1" applyFont="1" applyFill="1"/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2" fontId="3" fillId="11" borderId="0" xfId="0" applyNumberFormat="1" applyFont="1" applyFill="1"/>
    <xf numFmtId="0" fontId="19" fillId="8" borderId="0" xfId="1" applyFont="1" applyFill="1" applyBorder="1" applyAlignment="1">
      <alignment horizontal="center"/>
    </xf>
    <xf numFmtId="0" fontId="13" fillId="8" borderId="0" xfId="1" applyFont="1" applyFill="1" applyBorder="1" applyAlignment="1">
      <alignment horizontal="center" vertical="top"/>
    </xf>
    <xf numFmtId="49" fontId="20" fillId="0" borderId="1" xfId="0" applyNumberFormat="1" applyFont="1" applyBorder="1" applyAlignment="1">
      <alignment vertical="center"/>
    </xf>
    <xf numFmtId="0" fontId="13" fillId="0" borderId="0" xfId="1" applyFont="1" applyFill="1" applyBorder="1" applyAlignment="1">
      <alignment horizontal="center" vertical="top" wrapText="1"/>
    </xf>
    <xf numFmtId="0" fontId="19" fillId="0" borderId="0" xfId="1" applyFont="1" applyFill="1" applyBorder="1" applyAlignment="1">
      <alignment horizontal="center"/>
    </xf>
    <xf numFmtId="0" fontId="13" fillId="0" borderId="0" xfId="1" applyFont="1" applyFill="1" applyAlignment="1">
      <alignment horizontal="center" vertical="top"/>
    </xf>
    <xf numFmtId="0" fontId="12" fillId="8" borderId="0" xfId="1" applyFont="1" applyFill="1" applyBorder="1" applyAlignment="1">
      <alignment vertical="top"/>
    </xf>
    <xf numFmtId="0" fontId="21" fillId="8" borderId="7" xfId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21" fillId="8" borderId="1" xfId="1" applyFont="1" applyFill="1" applyBorder="1" applyAlignment="1">
      <alignment horizontal="center" vertical="center" wrapText="1"/>
    </xf>
    <xf numFmtId="49" fontId="22" fillId="0" borderId="18" xfId="1" applyNumberFormat="1" applyFont="1" applyFill="1" applyBorder="1" applyAlignment="1">
      <alignment horizontal="center" vertical="center" wrapText="1"/>
    </xf>
    <xf numFmtId="0" fontId="23" fillId="8" borderId="18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22" fillId="8" borderId="1" xfId="1" applyFont="1" applyFill="1" applyBorder="1" applyAlignment="1">
      <alignment vertical="top" wrapText="1"/>
    </xf>
    <xf numFmtId="0" fontId="22" fillId="0" borderId="1" xfId="0" applyFont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center" vertical="center" wrapText="1"/>
    </xf>
    <xf numFmtId="0" fontId="22" fillId="8" borderId="1" xfId="1" applyFont="1" applyFill="1" applyBorder="1" applyAlignment="1">
      <alignment vertical="top"/>
    </xf>
    <xf numFmtId="0" fontId="22" fillId="8" borderId="1" xfId="2" applyFont="1" applyFill="1" applyBorder="1" applyAlignment="1">
      <alignment vertical="top"/>
    </xf>
    <xf numFmtId="0" fontId="22" fillId="0" borderId="20" xfId="1" applyFont="1" applyFill="1" applyBorder="1" applyAlignment="1">
      <alignment horizontal="center" vertical="center" wrapText="1"/>
    </xf>
    <xf numFmtId="0" fontId="22" fillId="8" borderId="1" xfId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2" fillId="0" borderId="22" xfId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top" wrapText="1"/>
    </xf>
    <xf numFmtId="0" fontId="26" fillId="0" borderId="1" xfId="0" applyFont="1" applyBorder="1"/>
    <xf numFmtId="0" fontId="27" fillId="0" borderId="1" xfId="0" applyFont="1" applyBorder="1"/>
    <xf numFmtId="0" fontId="26" fillId="0" borderId="1" xfId="0" applyFont="1" applyBorder="1" applyAlignment="1">
      <alignment vertical="top"/>
    </xf>
    <xf numFmtId="0" fontId="23" fillId="8" borderId="1" xfId="1" applyFont="1" applyFill="1" applyBorder="1" applyAlignment="1">
      <alignment vertical="top"/>
    </xf>
    <xf numFmtId="0" fontId="24" fillId="8" borderId="9" xfId="1" applyFont="1" applyFill="1" applyBorder="1" applyAlignment="1">
      <alignment horizontal="center" vertical="center" wrapText="1"/>
    </xf>
    <xf numFmtId="0" fontId="24" fillId="8" borderId="9" xfId="1" applyFont="1" applyFill="1" applyBorder="1" applyAlignment="1">
      <alignment horizontal="center" vertical="center"/>
    </xf>
    <xf numFmtId="0" fontId="22" fillId="8" borderId="17" xfId="1" applyFont="1" applyFill="1" applyBorder="1" applyAlignment="1">
      <alignment horizontal="center" vertical="top" wrapText="1"/>
    </xf>
    <xf numFmtId="0" fontId="22" fillId="8" borderId="18" xfId="1" applyFont="1" applyFill="1" applyBorder="1" applyAlignment="1">
      <alignment vertical="top" wrapText="1"/>
    </xf>
    <xf numFmtId="0" fontId="26" fillId="0" borderId="18" xfId="0" applyFont="1" applyBorder="1"/>
    <xf numFmtId="0" fontId="22" fillId="8" borderId="19" xfId="1" applyFont="1" applyFill="1" applyBorder="1" applyAlignment="1">
      <alignment horizontal="center" vertical="top" wrapText="1"/>
    </xf>
    <xf numFmtId="0" fontId="22" fillId="8" borderId="21" xfId="1" applyFont="1" applyFill="1" applyBorder="1" applyAlignment="1">
      <alignment vertical="top"/>
    </xf>
    <xf numFmtId="0" fontId="26" fillId="0" borderId="21" xfId="0" applyFont="1" applyBorder="1"/>
    <xf numFmtId="0" fontId="26" fillId="0" borderId="21" xfId="0" applyFont="1" applyBorder="1" applyAlignment="1">
      <alignment vertical="top"/>
    </xf>
    <xf numFmtId="49" fontId="20" fillId="0" borderId="21" xfId="0" applyNumberFormat="1" applyFont="1" applyBorder="1" applyAlignment="1">
      <alignment vertical="center"/>
    </xf>
    <xf numFmtId="0" fontId="13" fillId="8" borderId="21" xfId="1" applyFont="1" applyFill="1" applyBorder="1" applyAlignment="1">
      <alignment horizontal="center" vertical="center" wrapText="1"/>
    </xf>
    <xf numFmtId="0" fontId="21" fillId="8" borderId="21" xfId="1" applyFont="1" applyFill="1" applyBorder="1" applyAlignment="1">
      <alignment horizontal="center" vertical="center" wrapText="1"/>
    </xf>
    <xf numFmtId="0" fontId="22" fillId="0" borderId="17" xfId="1" applyFont="1" applyFill="1" applyBorder="1" applyAlignment="1">
      <alignment horizontal="center" vertical="center" wrapText="1"/>
    </xf>
    <xf numFmtId="0" fontId="22" fillId="0" borderId="18" xfId="0" applyFont="1" applyBorder="1"/>
    <xf numFmtId="49" fontId="20" fillId="0" borderId="18" xfId="0" applyNumberFormat="1" applyFont="1" applyBorder="1" applyAlignment="1">
      <alignment vertical="center"/>
    </xf>
    <xf numFmtId="0" fontId="13" fillId="8" borderId="18" xfId="1" applyFont="1" applyFill="1" applyBorder="1" applyAlignment="1">
      <alignment horizontal="center" vertical="center" wrapText="1"/>
    </xf>
    <xf numFmtId="0" fontId="22" fillId="0" borderId="21" xfId="0" applyFont="1" applyBorder="1"/>
    <xf numFmtId="49" fontId="22" fillId="0" borderId="1" xfId="0" applyNumberFormat="1" applyFont="1" applyBorder="1" applyAlignment="1">
      <alignment vertical="center"/>
    </xf>
    <xf numFmtId="0" fontId="22" fillId="0" borderId="18" xfId="1" applyFont="1" applyFill="1" applyBorder="1" applyAlignment="1">
      <alignment vertical="top" wrapText="1"/>
    </xf>
    <xf numFmtId="0" fontId="22" fillId="0" borderId="1" xfId="1" applyFont="1" applyFill="1" applyBorder="1" applyAlignment="1">
      <alignment vertical="top" wrapText="1"/>
    </xf>
    <xf numFmtId="0" fontId="22" fillId="0" borderId="1" xfId="1" applyFont="1" applyFill="1" applyBorder="1" applyAlignment="1">
      <alignment vertical="top"/>
    </xf>
    <xf numFmtId="0" fontId="22" fillId="0" borderId="1" xfId="2" applyFont="1" applyFill="1" applyBorder="1" applyAlignment="1">
      <alignment vertical="top"/>
    </xf>
    <xf numFmtId="0" fontId="22" fillId="0" borderId="21" xfId="1" applyFont="1" applyFill="1" applyBorder="1" applyAlignment="1">
      <alignment vertical="top" wrapText="1"/>
    </xf>
    <xf numFmtId="0" fontId="22" fillId="0" borderId="21" xfId="1" applyFont="1" applyFill="1" applyBorder="1" applyAlignment="1">
      <alignment vertical="top"/>
    </xf>
    <xf numFmtId="0" fontId="22" fillId="0" borderId="21" xfId="2" applyFont="1" applyFill="1" applyBorder="1" applyAlignment="1">
      <alignment vertical="top"/>
    </xf>
    <xf numFmtId="0" fontId="12" fillId="8" borderId="0" xfId="1" applyFont="1" applyFill="1" applyBorder="1" applyAlignment="1">
      <alignment horizontal="center" vertical="top"/>
    </xf>
    <xf numFmtId="0" fontId="24" fillId="8" borderId="18" xfId="1" applyFont="1" applyFill="1" applyBorder="1" applyAlignment="1">
      <alignment horizontal="center" vertical="center" wrapText="1"/>
    </xf>
    <xf numFmtId="0" fontId="24" fillId="8" borderId="9" xfId="1" applyFont="1" applyFill="1" applyBorder="1" applyAlignment="1">
      <alignment horizontal="center" vertical="center" wrapText="1"/>
    </xf>
    <xf numFmtId="0" fontId="24" fillId="8" borderId="24" xfId="1" applyFont="1" applyFill="1" applyBorder="1" applyAlignment="1">
      <alignment horizontal="center" vertical="top"/>
    </xf>
    <xf numFmtId="0" fontId="24" fillId="8" borderId="26" xfId="1" applyFont="1" applyFill="1" applyBorder="1" applyAlignment="1">
      <alignment horizontal="center" vertical="top"/>
    </xf>
    <xf numFmtId="0" fontId="12" fillId="8" borderId="0" xfId="1" applyFont="1" applyFill="1" applyBorder="1" applyAlignment="1">
      <alignment vertical="top"/>
    </xf>
    <xf numFmtId="0" fontId="24" fillId="0" borderId="17" xfId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24" fillId="8" borderId="18" xfId="1" applyFont="1" applyFill="1" applyBorder="1" applyAlignment="1">
      <alignment horizontal="center" vertical="center"/>
    </xf>
    <xf numFmtId="0" fontId="24" fillId="8" borderId="9" xfId="1" applyFont="1" applyFill="1" applyBorder="1" applyAlignment="1">
      <alignment vertical="center"/>
    </xf>
    <xf numFmtId="0" fontId="24" fillId="8" borderId="9" xfId="1" applyFont="1" applyFill="1" applyBorder="1" applyAlignment="1">
      <alignment horizontal="center" vertical="center"/>
    </xf>
    <xf numFmtId="0" fontId="24" fillId="8" borderId="23" xfId="1" applyFont="1" applyFill="1" applyBorder="1" applyAlignment="1">
      <alignment horizontal="center" vertical="center"/>
    </xf>
    <xf numFmtId="0" fontId="24" fillId="8" borderId="25" xfId="1" applyFont="1" applyFill="1" applyBorder="1" applyAlignment="1">
      <alignment horizontal="center" vertical="center"/>
    </xf>
    <xf numFmtId="0" fontId="3" fillId="8" borderId="0" xfId="2" applyFont="1" applyFill="1" applyBorder="1" applyAlignment="1">
      <alignment horizontal="left" vertical="top"/>
    </xf>
    <xf numFmtId="0" fontId="13" fillId="8" borderId="0" xfId="1" applyFont="1" applyFill="1" applyBorder="1" applyAlignment="1">
      <alignment horizontal="left" vertical="top" wrapText="1"/>
    </xf>
    <xf numFmtId="0" fontId="23" fillId="8" borderId="29" xfId="1" applyFont="1" applyFill="1" applyBorder="1" applyAlignment="1">
      <alignment horizontal="center" vertical="center" wrapText="1"/>
    </xf>
    <xf numFmtId="0" fontId="23" fillId="8" borderId="27" xfId="1" applyFont="1" applyFill="1" applyBorder="1" applyAlignment="1">
      <alignment horizontal="center" vertical="center" wrapText="1"/>
    </xf>
    <xf numFmtId="0" fontId="23" fillId="8" borderId="32" xfId="1" applyFont="1" applyFill="1" applyBorder="1" applyAlignment="1">
      <alignment horizontal="center" vertical="center" wrapText="1"/>
    </xf>
    <xf numFmtId="0" fontId="13" fillId="8" borderId="0" xfId="1" applyFont="1" applyFill="1" applyBorder="1" applyAlignment="1">
      <alignment horizontal="center" vertical="top"/>
    </xf>
    <xf numFmtId="0" fontId="22" fillId="8" borderId="30" xfId="2" applyFont="1" applyFill="1" applyBorder="1" applyAlignment="1">
      <alignment horizontal="center" vertical="top" wrapText="1"/>
    </xf>
    <xf numFmtId="0" fontId="22" fillId="8" borderId="31" xfId="2" applyFont="1" applyFill="1" applyBorder="1" applyAlignment="1">
      <alignment horizontal="center" vertical="top" wrapText="1"/>
    </xf>
    <xf numFmtId="0" fontId="22" fillId="8" borderId="33" xfId="2" applyFont="1" applyFill="1" applyBorder="1" applyAlignment="1">
      <alignment horizontal="center" vertical="top" wrapText="1"/>
    </xf>
    <xf numFmtId="0" fontId="22" fillId="8" borderId="30" xfId="2" applyFont="1" applyFill="1" applyBorder="1" applyAlignment="1">
      <alignment horizontal="center" vertical="center" wrapText="1"/>
    </xf>
    <xf numFmtId="0" fontId="22" fillId="8" borderId="31" xfId="2" applyFont="1" applyFill="1" applyBorder="1" applyAlignment="1">
      <alignment horizontal="center" vertical="center" wrapText="1"/>
    </xf>
    <xf numFmtId="0" fontId="22" fillId="8" borderId="33" xfId="2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/>
    </xf>
    <xf numFmtId="2" fontId="4" fillId="10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3" fillId="11" borderId="1" xfId="0" applyFont="1" applyFill="1" applyBorder="1" applyAlignment="1">
      <alignment horizontal="center" vertical="top" wrapText="1"/>
    </xf>
    <xf numFmtId="0" fontId="4" fillId="17" borderId="8" xfId="0" applyFont="1" applyFill="1" applyBorder="1" applyAlignment="1">
      <alignment horizontal="center"/>
    </xf>
    <xf numFmtId="0" fontId="4" fillId="17" borderId="2" xfId="0" applyFont="1" applyFill="1" applyBorder="1" applyAlignment="1">
      <alignment horizontal="center"/>
    </xf>
    <xf numFmtId="2" fontId="16" fillId="23" borderId="8" xfId="0" applyNumberFormat="1" applyFont="1" applyFill="1" applyBorder="1" applyAlignment="1">
      <alignment horizontal="center"/>
    </xf>
    <xf numFmtId="2" fontId="16" fillId="23" borderId="2" xfId="0" applyNumberFormat="1" applyFont="1" applyFill="1" applyBorder="1" applyAlignment="1">
      <alignment horizontal="center"/>
    </xf>
    <xf numFmtId="2" fontId="16" fillId="23" borderId="1" xfId="0" applyNumberFormat="1" applyFont="1" applyFill="1" applyBorder="1" applyAlignment="1">
      <alignment horizontal="center"/>
    </xf>
    <xf numFmtId="2" fontId="16" fillId="13" borderId="1" xfId="0" applyNumberFormat="1" applyFont="1" applyFill="1" applyBorder="1" applyAlignment="1">
      <alignment horizontal="center"/>
    </xf>
    <xf numFmtId="2" fontId="4" fillId="9" borderId="8" xfId="0" applyNumberFormat="1" applyFont="1" applyFill="1" applyBorder="1" applyAlignment="1">
      <alignment horizontal="center"/>
    </xf>
    <xf numFmtId="2" fontId="4" fillId="9" borderId="2" xfId="0" applyNumberFormat="1" applyFont="1" applyFill="1" applyBorder="1" applyAlignment="1">
      <alignment horizontal="center"/>
    </xf>
    <xf numFmtId="0" fontId="4" fillId="16" borderId="9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7" borderId="9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top" wrapText="1"/>
    </xf>
    <xf numFmtId="0" fontId="13" fillId="11" borderId="2" xfId="0" applyFont="1" applyFill="1" applyBorder="1" applyAlignment="1">
      <alignment horizontal="center" vertical="top" wrapText="1"/>
    </xf>
    <xf numFmtId="0" fontId="16" fillId="23" borderId="8" xfId="0" applyFont="1" applyFill="1" applyBorder="1" applyAlignment="1">
      <alignment horizontal="center" vertical="center" wrapText="1"/>
    </xf>
    <xf numFmtId="0" fontId="16" fillId="23" borderId="10" xfId="0" applyFont="1" applyFill="1" applyBorder="1" applyAlignment="1">
      <alignment horizontal="center" vertical="center" wrapText="1"/>
    </xf>
    <xf numFmtId="0" fontId="16" fillId="23" borderId="2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left" vertical="top" wrapText="1"/>
    </xf>
    <xf numFmtId="0" fontId="4" fillId="10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10" borderId="8" xfId="0" applyFont="1" applyFill="1" applyBorder="1" applyAlignment="1">
      <alignment horizontal="left" vertical="top" wrapText="1"/>
    </xf>
    <xf numFmtId="0" fontId="4" fillId="10" borderId="10" xfId="0" applyFont="1" applyFill="1" applyBorder="1" applyAlignment="1">
      <alignment horizontal="left" vertical="top" wrapText="1"/>
    </xf>
    <xf numFmtId="0" fontId="4" fillId="10" borderId="2" xfId="0" applyFont="1" applyFill="1" applyBorder="1" applyAlignment="1">
      <alignment horizontal="left" vertical="top" wrapText="1"/>
    </xf>
    <xf numFmtId="0" fontId="11" fillId="13" borderId="9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6" fillId="23" borderId="8" xfId="0" applyFont="1" applyFill="1" applyBorder="1" applyAlignment="1">
      <alignment horizontal="center"/>
    </xf>
    <xf numFmtId="0" fontId="16" fillId="23" borderId="10" xfId="0" applyFont="1" applyFill="1" applyBorder="1" applyAlignment="1">
      <alignment horizontal="center"/>
    </xf>
    <xf numFmtId="0" fontId="16" fillId="23" borderId="2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5" borderId="10" xfId="0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13" borderId="8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ปกติ" xfId="0" builtinId="0"/>
    <cellStyle name="ปกติ 2" xfId="1" xr:uid="{00000000-0005-0000-0000-000001000000}"/>
    <cellStyle name="ปกติ 2 2" xfId="2" xr:uid="{00000000-0005-0000-0000-000002000000}"/>
  </cellStyles>
  <dxfs count="0"/>
  <tableStyles count="0" defaultTableStyle="TableStyleMedium9" defaultPivotStyle="PivotStyleLight16"/>
  <colors>
    <mruColors>
      <color rgb="FF8DAACD"/>
      <color rgb="FFFEF2EC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1"/>
  <sheetViews>
    <sheetView tabSelected="1" zoomScale="60" zoomScaleNormal="60" workbookViewId="0">
      <selection activeCell="J4" sqref="J4:J99"/>
    </sheetView>
  </sheetViews>
  <sheetFormatPr defaultColWidth="9" defaultRowHeight="24"/>
  <cols>
    <col min="1" max="1" width="11.25" style="29" customWidth="1"/>
    <col min="2" max="2" width="4.33203125" style="116" customWidth="1"/>
    <col min="3" max="3" width="9.58203125" style="29" customWidth="1"/>
    <col min="4" max="4" width="12.08203125" style="29" customWidth="1"/>
    <col min="5" max="5" width="15.08203125" style="29" customWidth="1"/>
    <col min="6" max="6" width="47.08203125" style="29" customWidth="1"/>
    <col min="7" max="7" width="20.83203125" style="30" customWidth="1"/>
    <col min="8" max="8" width="10.08203125" style="29" customWidth="1"/>
    <col min="9" max="9" width="10.58203125" style="30" customWidth="1"/>
    <col min="10" max="10" width="26.5" style="31" customWidth="1"/>
    <col min="11" max="11" width="26.83203125" style="31" customWidth="1"/>
    <col min="12" max="12" width="14.08203125" style="29" customWidth="1"/>
    <col min="13" max="13" width="7.33203125" style="29" customWidth="1"/>
    <col min="14" max="14" width="21.58203125" style="29" customWidth="1"/>
    <col min="15" max="15" width="4.08203125" style="29" customWidth="1"/>
    <col min="16" max="16" width="4.58203125" style="29" customWidth="1"/>
    <col min="17" max="17" width="17.33203125" style="29" customWidth="1"/>
    <col min="18" max="18" width="20" style="29" customWidth="1"/>
    <col min="19" max="19" width="8.08203125" style="29" customWidth="1"/>
    <col min="20" max="16384" width="9" style="29"/>
  </cols>
  <sheetData>
    <row r="1" spans="1:19" ht="28.5" customHeight="1" thickBot="1">
      <c r="A1" s="32"/>
      <c r="B1" s="164" t="s">
        <v>373</v>
      </c>
      <c r="C1" s="164"/>
      <c r="D1" s="164"/>
      <c r="E1" s="164"/>
      <c r="F1" s="164"/>
      <c r="G1" s="164"/>
      <c r="H1" s="164"/>
      <c r="I1" s="164"/>
      <c r="J1" s="164"/>
      <c r="K1" s="164"/>
    </row>
    <row r="2" spans="1:19" s="26" customFormat="1" ht="22" customHeight="1">
      <c r="A2" s="117"/>
      <c r="B2" s="170" t="s">
        <v>41</v>
      </c>
      <c r="C2" s="165" t="s">
        <v>47</v>
      </c>
      <c r="D2" s="172" t="s">
        <v>0</v>
      </c>
      <c r="E2" s="172" t="s">
        <v>1</v>
      </c>
      <c r="F2" s="172" t="s">
        <v>2</v>
      </c>
      <c r="G2" s="165" t="s">
        <v>45</v>
      </c>
      <c r="H2" s="172" t="s">
        <v>42</v>
      </c>
      <c r="I2" s="172"/>
      <c r="J2" s="175" t="s">
        <v>43</v>
      </c>
      <c r="K2" s="167" t="s">
        <v>44</v>
      </c>
      <c r="L2" s="164"/>
      <c r="M2" s="164"/>
      <c r="N2" s="25"/>
      <c r="O2" s="164"/>
      <c r="P2" s="164"/>
      <c r="Q2" s="164"/>
      <c r="R2" s="164"/>
      <c r="S2" s="164"/>
    </row>
    <row r="3" spans="1:19" s="28" customFormat="1" ht="22" customHeight="1" thickBot="1">
      <c r="B3" s="171"/>
      <c r="C3" s="166"/>
      <c r="D3" s="173"/>
      <c r="E3" s="173"/>
      <c r="F3" s="174"/>
      <c r="G3" s="166"/>
      <c r="H3" s="139" t="s">
        <v>58</v>
      </c>
      <c r="I3" s="140" t="s">
        <v>46</v>
      </c>
      <c r="J3" s="176"/>
      <c r="K3" s="168"/>
      <c r="L3" s="169"/>
      <c r="M3" s="169"/>
      <c r="N3" s="25"/>
      <c r="O3" s="27"/>
      <c r="P3" s="27"/>
      <c r="Q3" s="164"/>
      <c r="R3" s="164"/>
      <c r="S3" s="164"/>
    </row>
    <row r="4" spans="1:19" s="36" customFormat="1" ht="22" customHeight="1">
      <c r="B4" s="141">
        <v>1</v>
      </c>
      <c r="C4" s="142" t="s">
        <v>95</v>
      </c>
      <c r="D4" s="143" t="s">
        <v>96</v>
      </c>
      <c r="E4" s="143" t="s">
        <v>97</v>
      </c>
      <c r="F4" s="143" t="s">
        <v>98</v>
      </c>
      <c r="G4" s="121"/>
      <c r="H4" s="120" t="s">
        <v>372</v>
      </c>
      <c r="I4" s="122"/>
      <c r="J4" s="179" t="s">
        <v>307</v>
      </c>
      <c r="K4" s="186" t="s">
        <v>308</v>
      </c>
      <c r="L4" s="34"/>
      <c r="M4" s="34"/>
      <c r="N4" s="35"/>
      <c r="O4" s="34"/>
      <c r="P4" s="34"/>
      <c r="Q4" s="35"/>
      <c r="R4" s="35"/>
      <c r="S4" s="35"/>
    </row>
    <row r="5" spans="1:19" s="36" customFormat="1" ht="22" customHeight="1">
      <c r="B5" s="144">
        <v>2</v>
      </c>
      <c r="C5" s="124" t="s">
        <v>95</v>
      </c>
      <c r="D5" s="135" t="s">
        <v>99</v>
      </c>
      <c r="E5" s="135" t="s">
        <v>100</v>
      </c>
      <c r="F5" s="135" t="s">
        <v>101</v>
      </c>
      <c r="G5" s="126"/>
      <c r="H5" s="120" t="s">
        <v>372</v>
      </c>
      <c r="I5" s="127"/>
      <c r="J5" s="180"/>
      <c r="K5" s="187"/>
      <c r="L5" s="34"/>
      <c r="M5" s="34"/>
      <c r="N5" s="35"/>
      <c r="O5" s="34"/>
      <c r="P5" s="34"/>
      <c r="Q5" s="35"/>
      <c r="R5" s="35"/>
      <c r="S5" s="35"/>
    </row>
    <row r="6" spans="1:19" ht="22" customHeight="1">
      <c r="B6" s="144">
        <v>3</v>
      </c>
      <c r="C6" s="128" t="s">
        <v>48</v>
      </c>
      <c r="D6" s="135" t="s">
        <v>102</v>
      </c>
      <c r="E6" s="135" t="s">
        <v>103</v>
      </c>
      <c r="F6" s="135" t="s">
        <v>104</v>
      </c>
      <c r="G6" s="126"/>
      <c r="H6" s="120" t="s">
        <v>372</v>
      </c>
      <c r="I6" s="127"/>
      <c r="J6" s="180"/>
      <c r="K6" s="187"/>
      <c r="L6" s="32"/>
      <c r="M6" s="32"/>
      <c r="N6" s="33"/>
      <c r="O6" s="32"/>
      <c r="P6" s="32"/>
      <c r="Q6" s="33"/>
      <c r="R6" s="33"/>
      <c r="S6" s="33"/>
    </row>
    <row r="7" spans="1:19" ht="22" customHeight="1">
      <c r="B7" s="144">
        <v>4</v>
      </c>
      <c r="C7" s="128" t="s">
        <v>49</v>
      </c>
      <c r="D7" s="135" t="s">
        <v>105</v>
      </c>
      <c r="E7" s="135" t="s">
        <v>106</v>
      </c>
      <c r="F7" s="135" t="s">
        <v>107</v>
      </c>
      <c r="G7" s="126"/>
      <c r="H7" s="120" t="s">
        <v>372</v>
      </c>
      <c r="I7" s="127"/>
      <c r="J7" s="180"/>
      <c r="K7" s="187"/>
      <c r="L7" s="32"/>
      <c r="M7" s="32"/>
      <c r="N7" s="33"/>
      <c r="O7" s="32"/>
      <c r="P7" s="32"/>
      <c r="Q7" s="33"/>
      <c r="R7" s="33"/>
      <c r="S7" s="33"/>
    </row>
    <row r="8" spans="1:19" ht="22" customHeight="1">
      <c r="B8" s="144">
        <v>5</v>
      </c>
      <c r="C8" s="128" t="s">
        <v>49</v>
      </c>
      <c r="D8" s="135" t="s">
        <v>108</v>
      </c>
      <c r="E8" s="135" t="s">
        <v>109</v>
      </c>
      <c r="F8" s="135" t="s">
        <v>98</v>
      </c>
      <c r="G8" s="126"/>
      <c r="H8" s="120" t="s">
        <v>372</v>
      </c>
      <c r="I8" s="127"/>
      <c r="J8" s="180"/>
      <c r="K8" s="187"/>
      <c r="L8" s="32"/>
      <c r="M8" s="32"/>
      <c r="N8" s="33"/>
      <c r="O8" s="32"/>
      <c r="P8" s="32"/>
      <c r="Q8" s="33"/>
      <c r="R8" s="33"/>
      <c r="S8" s="33"/>
    </row>
    <row r="9" spans="1:19" ht="22" customHeight="1">
      <c r="B9" s="144">
        <v>6</v>
      </c>
      <c r="C9" s="128" t="s">
        <v>59</v>
      </c>
      <c r="D9" s="135" t="s">
        <v>110</v>
      </c>
      <c r="E9" s="135" t="s">
        <v>111</v>
      </c>
      <c r="F9" s="135" t="s">
        <v>98</v>
      </c>
      <c r="G9" s="126"/>
      <c r="H9" s="120" t="s">
        <v>372</v>
      </c>
      <c r="I9" s="127"/>
      <c r="J9" s="180"/>
      <c r="K9" s="187"/>
      <c r="L9" s="32"/>
      <c r="M9" s="32"/>
      <c r="N9" s="33"/>
      <c r="O9" s="32"/>
      <c r="P9" s="32"/>
      <c r="Q9" s="33"/>
      <c r="R9" s="33"/>
      <c r="S9" s="33"/>
    </row>
    <row r="10" spans="1:19" ht="22" customHeight="1">
      <c r="B10" s="144">
        <v>7</v>
      </c>
      <c r="C10" s="128" t="s">
        <v>49</v>
      </c>
      <c r="D10" s="135" t="s">
        <v>112</v>
      </c>
      <c r="E10" s="135" t="s">
        <v>113</v>
      </c>
      <c r="F10" s="135" t="s">
        <v>101</v>
      </c>
      <c r="G10" s="126"/>
      <c r="H10" s="120" t="s">
        <v>372</v>
      </c>
      <c r="I10" s="127"/>
      <c r="J10" s="180"/>
      <c r="K10" s="187"/>
      <c r="L10" s="32"/>
      <c r="M10" s="32"/>
      <c r="N10" s="33"/>
      <c r="O10" s="32"/>
      <c r="P10" s="32"/>
      <c r="Q10" s="33"/>
      <c r="R10" s="33"/>
      <c r="S10" s="33"/>
    </row>
    <row r="11" spans="1:19" ht="22" customHeight="1">
      <c r="B11" s="144">
        <v>8</v>
      </c>
      <c r="C11" s="128" t="s">
        <v>49</v>
      </c>
      <c r="D11" s="135" t="s">
        <v>114</v>
      </c>
      <c r="E11" s="135" t="s">
        <v>115</v>
      </c>
      <c r="F11" s="135" t="s">
        <v>101</v>
      </c>
      <c r="G11" s="126"/>
      <c r="H11" s="120" t="s">
        <v>372</v>
      </c>
      <c r="I11" s="127"/>
      <c r="J11" s="180"/>
      <c r="K11" s="187"/>
      <c r="L11" s="32"/>
      <c r="M11" s="32"/>
      <c r="N11" s="33"/>
      <c r="O11" s="32"/>
      <c r="P11" s="32"/>
      <c r="Q11" s="33"/>
      <c r="R11" s="33"/>
      <c r="S11" s="33"/>
    </row>
    <row r="12" spans="1:19" ht="22" customHeight="1">
      <c r="B12" s="144">
        <v>9</v>
      </c>
      <c r="C12" s="128" t="s">
        <v>49</v>
      </c>
      <c r="D12" s="135" t="s">
        <v>116</v>
      </c>
      <c r="E12" s="135" t="s">
        <v>117</v>
      </c>
      <c r="F12" s="135" t="s">
        <v>104</v>
      </c>
      <c r="G12" s="126"/>
      <c r="H12" s="120" t="s">
        <v>372</v>
      </c>
      <c r="I12" s="127"/>
      <c r="J12" s="180"/>
      <c r="K12" s="187"/>
    </row>
    <row r="13" spans="1:19" ht="22" customHeight="1">
      <c r="B13" s="144">
        <v>10</v>
      </c>
      <c r="C13" s="129" t="s">
        <v>59</v>
      </c>
      <c r="D13" s="135" t="s">
        <v>118</v>
      </c>
      <c r="E13" s="135" t="s">
        <v>119</v>
      </c>
      <c r="F13" s="135" t="s">
        <v>104</v>
      </c>
      <c r="G13" s="126"/>
      <c r="H13" s="120" t="s">
        <v>372</v>
      </c>
      <c r="I13" s="127"/>
      <c r="J13" s="180"/>
      <c r="K13" s="187"/>
    </row>
    <row r="14" spans="1:19" ht="22" customHeight="1">
      <c r="B14" s="144">
        <v>11</v>
      </c>
      <c r="C14" s="128" t="s">
        <v>49</v>
      </c>
      <c r="D14" s="135" t="s">
        <v>120</v>
      </c>
      <c r="E14" s="135" t="s">
        <v>121</v>
      </c>
      <c r="F14" s="135" t="s">
        <v>122</v>
      </c>
      <c r="G14" s="126"/>
      <c r="H14" s="120" t="s">
        <v>372</v>
      </c>
      <c r="I14" s="127"/>
      <c r="J14" s="180"/>
      <c r="K14" s="187"/>
    </row>
    <row r="15" spans="1:19" ht="22" customHeight="1">
      <c r="B15" s="144">
        <v>12</v>
      </c>
      <c r="C15" s="128" t="s">
        <v>49</v>
      </c>
      <c r="D15" s="135" t="s">
        <v>123</v>
      </c>
      <c r="E15" s="135" t="s">
        <v>124</v>
      </c>
      <c r="F15" s="135" t="s">
        <v>122</v>
      </c>
      <c r="G15" s="126"/>
      <c r="H15" s="120" t="s">
        <v>372</v>
      </c>
      <c r="I15" s="127"/>
      <c r="J15" s="180"/>
      <c r="K15" s="187"/>
    </row>
    <row r="16" spans="1:19" ht="22" customHeight="1">
      <c r="B16" s="144">
        <v>13</v>
      </c>
      <c r="C16" s="128" t="s">
        <v>49</v>
      </c>
      <c r="D16" s="135" t="s">
        <v>125</v>
      </c>
      <c r="E16" s="135" t="s">
        <v>126</v>
      </c>
      <c r="F16" s="136" t="s">
        <v>127</v>
      </c>
      <c r="G16" s="126"/>
      <c r="H16" s="120" t="s">
        <v>372</v>
      </c>
      <c r="I16" s="127"/>
      <c r="J16" s="180"/>
      <c r="K16" s="187"/>
    </row>
    <row r="17" spans="2:11" ht="22" customHeight="1">
      <c r="B17" s="144">
        <v>14</v>
      </c>
      <c r="C17" s="129" t="s">
        <v>95</v>
      </c>
      <c r="D17" s="135" t="s">
        <v>128</v>
      </c>
      <c r="E17" s="135" t="s">
        <v>129</v>
      </c>
      <c r="F17" s="135" t="s">
        <v>84</v>
      </c>
      <c r="G17" s="126"/>
      <c r="H17" s="120" t="s">
        <v>372</v>
      </c>
      <c r="I17" s="127"/>
      <c r="J17" s="180"/>
      <c r="K17" s="187"/>
    </row>
    <row r="18" spans="2:11" ht="22" customHeight="1">
      <c r="B18" s="144">
        <v>15</v>
      </c>
      <c r="C18" s="129" t="s">
        <v>59</v>
      </c>
      <c r="D18" s="135" t="s">
        <v>82</v>
      </c>
      <c r="E18" s="135" t="s">
        <v>83</v>
      </c>
      <c r="F18" s="135" t="s">
        <v>84</v>
      </c>
      <c r="G18" s="126"/>
      <c r="H18" s="120" t="s">
        <v>372</v>
      </c>
      <c r="I18" s="127"/>
      <c r="J18" s="180"/>
      <c r="K18" s="187"/>
    </row>
    <row r="19" spans="2:11" ht="22" customHeight="1">
      <c r="B19" s="144">
        <v>16</v>
      </c>
      <c r="C19" s="129" t="s">
        <v>130</v>
      </c>
      <c r="D19" s="135" t="s">
        <v>131</v>
      </c>
      <c r="E19" s="135" t="s">
        <v>132</v>
      </c>
      <c r="F19" s="135" t="s">
        <v>84</v>
      </c>
      <c r="G19" s="126"/>
      <c r="H19" s="120" t="s">
        <v>372</v>
      </c>
      <c r="I19" s="127"/>
      <c r="J19" s="180"/>
      <c r="K19" s="187"/>
    </row>
    <row r="20" spans="2:11" ht="22" customHeight="1">
      <c r="B20" s="144">
        <v>17</v>
      </c>
      <c r="C20" s="129" t="s">
        <v>95</v>
      </c>
      <c r="D20" s="135" t="s">
        <v>133</v>
      </c>
      <c r="E20" s="135" t="s">
        <v>134</v>
      </c>
      <c r="F20" s="135" t="s">
        <v>135</v>
      </c>
      <c r="G20" s="126"/>
      <c r="H20" s="120" t="s">
        <v>372</v>
      </c>
      <c r="I20" s="127"/>
      <c r="J20" s="180"/>
      <c r="K20" s="187"/>
    </row>
    <row r="21" spans="2:11" ht="22" customHeight="1">
      <c r="B21" s="144">
        <v>18</v>
      </c>
      <c r="C21" s="129" t="s">
        <v>48</v>
      </c>
      <c r="D21" s="135" t="s">
        <v>85</v>
      </c>
      <c r="E21" s="135" t="s">
        <v>86</v>
      </c>
      <c r="F21" s="135" t="s">
        <v>84</v>
      </c>
      <c r="G21" s="126"/>
      <c r="H21" s="120" t="s">
        <v>372</v>
      </c>
      <c r="I21" s="127"/>
      <c r="J21" s="180"/>
      <c r="K21" s="187"/>
    </row>
    <row r="22" spans="2:11" ht="22" customHeight="1">
      <c r="B22" s="144">
        <v>19</v>
      </c>
      <c r="C22" s="128" t="s">
        <v>49</v>
      </c>
      <c r="D22" s="135" t="s">
        <v>136</v>
      </c>
      <c r="E22" s="135" t="s">
        <v>137</v>
      </c>
      <c r="F22" s="135" t="s">
        <v>84</v>
      </c>
      <c r="G22" s="126"/>
      <c r="H22" s="120" t="s">
        <v>372</v>
      </c>
      <c r="I22" s="127"/>
      <c r="J22" s="180"/>
      <c r="K22" s="187"/>
    </row>
    <row r="23" spans="2:11" ht="22" customHeight="1">
      <c r="B23" s="144">
        <v>20</v>
      </c>
      <c r="C23" s="129" t="s">
        <v>59</v>
      </c>
      <c r="D23" s="135" t="s">
        <v>138</v>
      </c>
      <c r="E23" s="135" t="s">
        <v>139</v>
      </c>
      <c r="F23" s="135" t="s">
        <v>84</v>
      </c>
      <c r="G23" s="126"/>
      <c r="H23" s="120" t="s">
        <v>372</v>
      </c>
      <c r="I23" s="127"/>
      <c r="J23" s="180"/>
      <c r="K23" s="187"/>
    </row>
    <row r="24" spans="2:11" ht="22" customHeight="1">
      <c r="B24" s="144">
        <v>21</v>
      </c>
      <c r="C24" s="129" t="s">
        <v>59</v>
      </c>
      <c r="D24" s="135" t="s">
        <v>140</v>
      </c>
      <c r="E24" s="135" t="s">
        <v>141</v>
      </c>
      <c r="F24" s="135" t="s">
        <v>84</v>
      </c>
      <c r="G24" s="131"/>
      <c r="H24" s="120" t="s">
        <v>372</v>
      </c>
      <c r="I24" s="127"/>
      <c r="J24" s="180"/>
      <c r="K24" s="187"/>
    </row>
    <row r="25" spans="2:11" ht="22" customHeight="1">
      <c r="B25" s="144">
        <v>22</v>
      </c>
      <c r="C25" s="128" t="s">
        <v>49</v>
      </c>
      <c r="D25" s="135" t="s">
        <v>142</v>
      </c>
      <c r="E25" s="135" t="s">
        <v>143</v>
      </c>
      <c r="F25" s="135" t="s">
        <v>84</v>
      </c>
      <c r="G25" s="131"/>
      <c r="H25" s="120" t="s">
        <v>372</v>
      </c>
      <c r="I25" s="127"/>
      <c r="J25" s="180"/>
      <c r="K25" s="187"/>
    </row>
    <row r="26" spans="2:11" ht="22" customHeight="1">
      <c r="B26" s="144">
        <v>23</v>
      </c>
      <c r="C26" s="129" t="s">
        <v>59</v>
      </c>
      <c r="D26" s="135" t="s">
        <v>144</v>
      </c>
      <c r="E26" s="135" t="s">
        <v>145</v>
      </c>
      <c r="F26" s="135" t="s">
        <v>135</v>
      </c>
      <c r="G26" s="131"/>
      <c r="H26" s="120" t="s">
        <v>372</v>
      </c>
      <c r="I26" s="127"/>
      <c r="J26" s="180"/>
      <c r="K26" s="187"/>
    </row>
    <row r="27" spans="2:11" ht="22" customHeight="1">
      <c r="B27" s="144">
        <v>24</v>
      </c>
      <c r="C27" s="129" t="s">
        <v>59</v>
      </c>
      <c r="D27" s="135" t="s">
        <v>146</v>
      </c>
      <c r="E27" s="135" t="s">
        <v>147</v>
      </c>
      <c r="F27" s="135" t="s">
        <v>135</v>
      </c>
      <c r="G27" s="131"/>
      <c r="H27" s="120" t="s">
        <v>372</v>
      </c>
      <c r="I27" s="127"/>
      <c r="J27" s="180"/>
      <c r="K27" s="187"/>
    </row>
    <row r="28" spans="2:11" ht="22" customHeight="1">
      <c r="B28" s="144">
        <v>25</v>
      </c>
      <c r="C28" s="128" t="s">
        <v>49</v>
      </c>
      <c r="D28" s="135" t="s">
        <v>148</v>
      </c>
      <c r="E28" s="135" t="s">
        <v>149</v>
      </c>
      <c r="F28" s="135" t="s">
        <v>150</v>
      </c>
      <c r="G28" s="131"/>
      <c r="H28" s="120" t="s">
        <v>372</v>
      </c>
      <c r="I28" s="127"/>
      <c r="J28" s="180"/>
      <c r="K28" s="187"/>
    </row>
    <row r="29" spans="2:11" ht="22" customHeight="1">
      <c r="B29" s="144">
        <v>26</v>
      </c>
      <c r="C29" s="128" t="s">
        <v>49</v>
      </c>
      <c r="D29" s="135" t="s">
        <v>92</v>
      </c>
      <c r="E29" s="135" t="s">
        <v>93</v>
      </c>
      <c r="F29" s="135" t="s">
        <v>150</v>
      </c>
      <c r="G29" s="131"/>
      <c r="H29" s="120" t="s">
        <v>372</v>
      </c>
      <c r="I29" s="127"/>
      <c r="J29" s="180"/>
      <c r="K29" s="187"/>
    </row>
    <row r="30" spans="2:11" ht="22" customHeight="1">
      <c r="B30" s="144">
        <v>27</v>
      </c>
      <c r="C30" s="128" t="s">
        <v>49</v>
      </c>
      <c r="D30" s="135" t="s">
        <v>90</v>
      </c>
      <c r="E30" s="135" t="s">
        <v>91</v>
      </c>
      <c r="F30" s="135" t="s">
        <v>150</v>
      </c>
      <c r="G30" s="131"/>
      <c r="H30" s="120" t="s">
        <v>372</v>
      </c>
      <c r="I30" s="127"/>
      <c r="J30" s="180"/>
      <c r="K30" s="187"/>
    </row>
    <row r="31" spans="2:11" ht="22" customHeight="1">
      <c r="B31" s="144">
        <v>28</v>
      </c>
      <c r="C31" s="129" t="s">
        <v>95</v>
      </c>
      <c r="D31" s="137" t="s">
        <v>151</v>
      </c>
      <c r="E31" s="137" t="s">
        <v>152</v>
      </c>
      <c r="F31" s="137" t="s">
        <v>153</v>
      </c>
      <c r="G31" s="131"/>
      <c r="H31" s="120" t="s">
        <v>372</v>
      </c>
      <c r="I31" s="127"/>
      <c r="J31" s="180"/>
      <c r="K31" s="187"/>
    </row>
    <row r="32" spans="2:11" ht="22" customHeight="1">
      <c r="B32" s="123">
        <v>29</v>
      </c>
      <c r="C32" s="129" t="s">
        <v>59</v>
      </c>
      <c r="D32" s="137" t="s">
        <v>154</v>
      </c>
      <c r="E32" s="137" t="s">
        <v>155</v>
      </c>
      <c r="F32" s="137" t="s">
        <v>153</v>
      </c>
      <c r="G32" s="134"/>
      <c r="H32" s="120" t="s">
        <v>372</v>
      </c>
      <c r="I32" s="127"/>
      <c r="J32" s="180"/>
      <c r="K32" s="187"/>
    </row>
    <row r="33" spans="2:11" ht="22" customHeight="1">
      <c r="B33" s="123">
        <v>30</v>
      </c>
      <c r="C33" s="129" t="s">
        <v>59</v>
      </c>
      <c r="D33" s="135" t="s">
        <v>156</v>
      </c>
      <c r="E33" s="135" t="s">
        <v>157</v>
      </c>
      <c r="F33" s="137" t="s">
        <v>153</v>
      </c>
      <c r="G33" s="134"/>
      <c r="H33" s="120" t="s">
        <v>372</v>
      </c>
      <c r="I33" s="127"/>
      <c r="J33" s="180"/>
      <c r="K33" s="187"/>
    </row>
    <row r="34" spans="2:11" ht="22" customHeight="1">
      <c r="B34" s="123">
        <v>31</v>
      </c>
      <c r="C34" s="129" t="s">
        <v>59</v>
      </c>
      <c r="D34" s="135" t="s">
        <v>158</v>
      </c>
      <c r="E34" s="135" t="s">
        <v>159</v>
      </c>
      <c r="F34" s="137" t="s">
        <v>153</v>
      </c>
      <c r="G34" s="134"/>
      <c r="H34" s="120" t="s">
        <v>372</v>
      </c>
      <c r="I34" s="127"/>
      <c r="J34" s="180"/>
      <c r="K34" s="187"/>
    </row>
    <row r="35" spans="2:11" ht="22" customHeight="1">
      <c r="B35" s="123">
        <v>32</v>
      </c>
      <c r="C35" s="128" t="s">
        <v>49</v>
      </c>
      <c r="D35" s="135" t="s">
        <v>160</v>
      </c>
      <c r="E35" s="135" t="s">
        <v>87</v>
      </c>
      <c r="F35" s="137" t="s">
        <v>153</v>
      </c>
      <c r="G35" s="134"/>
      <c r="H35" s="120" t="s">
        <v>372</v>
      </c>
      <c r="I35" s="127"/>
      <c r="J35" s="180"/>
      <c r="K35" s="187"/>
    </row>
    <row r="36" spans="2:11" ht="22" customHeight="1">
      <c r="B36" s="123">
        <v>33</v>
      </c>
      <c r="C36" s="129" t="s">
        <v>48</v>
      </c>
      <c r="D36" s="135" t="s">
        <v>161</v>
      </c>
      <c r="E36" s="135" t="s">
        <v>94</v>
      </c>
      <c r="F36" s="137" t="s">
        <v>153</v>
      </c>
      <c r="G36" s="134"/>
      <c r="H36" s="120" t="s">
        <v>372</v>
      </c>
      <c r="I36" s="127"/>
      <c r="J36" s="180"/>
      <c r="K36" s="187"/>
    </row>
    <row r="37" spans="2:11" ht="22" customHeight="1">
      <c r="B37" s="123">
        <v>34</v>
      </c>
      <c r="C37" s="129" t="s">
        <v>59</v>
      </c>
      <c r="D37" s="135" t="s">
        <v>162</v>
      </c>
      <c r="E37" s="135" t="s">
        <v>163</v>
      </c>
      <c r="F37" s="137" t="s">
        <v>153</v>
      </c>
      <c r="G37" s="134"/>
      <c r="H37" s="120" t="s">
        <v>372</v>
      </c>
      <c r="I37" s="127"/>
      <c r="J37" s="180"/>
      <c r="K37" s="187"/>
    </row>
    <row r="38" spans="2:11" ht="22" customHeight="1">
      <c r="B38" s="123">
        <v>35</v>
      </c>
      <c r="C38" s="128" t="s">
        <v>49</v>
      </c>
      <c r="D38" s="135" t="s">
        <v>88</v>
      </c>
      <c r="E38" s="135" t="s">
        <v>89</v>
      </c>
      <c r="F38" s="137" t="s">
        <v>153</v>
      </c>
      <c r="G38" s="134"/>
      <c r="H38" s="120" t="s">
        <v>372</v>
      </c>
      <c r="I38" s="127"/>
      <c r="J38" s="180"/>
      <c r="K38" s="187"/>
    </row>
    <row r="39" spans="2:11" ht="22" customHeight="1">
      <c r="B39" s="123">
        <v>36</v>
      </c>
      <c r="C39" s="129" t="s">
        <v>59</v>
      </c>
      <c r="D39" s="135" t="s">
        <v>164</v>
      </c>
      <c r="E39" s="135" t="s">
        <v>165</v>
      </c>
      <c r="F39" s="137" t="s">
        <v>153</v>
      </c>
      <c r="G39" s="134"/>
      <c r="H39" s="120" t="s">
        <v>372</v>
      </c>
      <c r="I39" s="127"/>
      <c r="J39" s="180"/>
      <c r="K39" s="187"/>
    </row>
    <row r="40" spans="2:11" ht="22" customHeight="1">
      <c r="B40" s="123">
        <v>37</v>
      </c>
      <c r="C40" s="129" t="s">
        <v>59</v>
      </c>
      <c r="D40" s="135" t="s">
        <v>166</v>
      </c>
      <c r="E40" s="135" t="s">
        <v>167</v>
      </c>
      <c r="F40" s="137" t="s">
        <v>153</v>
      </c>
      <c r="G40" s="134"/>
      <c r="H40" s="120" t="s">
        <v>372</v>
      </c>
      <c r="I40" s="127"/>
      <c r="J40" s="180"/>
      <c r="K40" s="187"/>
    </row>
    <row r="41" spans="2:11" ht="22" customHeight="1">
      <c r="B41" s="123">
        <v>38</v>
      </c>
      <c r="C41" s="129" t="s">
        <v>59</v>
      </c>
      <c r="D41" s="135" t="s">
        <v>168</v>
      </c>
      <c r="E41" s="135" t="s">
        <v>169</v>
      </c>
      <c r="F41" s="137" t="s">
        <v>170</v>
      </c>
      <c r="G41" s="134"/>
      <c r="H41" s="120" t="s">
        <v>372</v>
      </c>
      <c r="I41" s="127"/>
      <c r="J41" s="180"/>
      <c r="K41" s="187"/>
    </row>
    <row r="42" spans="2:11" ht="22" customHeight="1">
      <c r="B42" s="123">
        <v>39</v>
      </c>
      <c r="C42" s="129" t="s">
        <v>48</v>
      </c>
      <c r="D42" s="135" t="s">
        <v>171</v>
      </c>
      <c r="E42" s="135" t="s">
        <v>172</v>
      </c>
      <c r="F42" s="137" t="s">
        <v>173</v>
      </c>
      <c r="G42" s="134"/>
      <c r="H42" s="120" t="s">
        <v>372</v>
      </c>
      <c r="I42" s="127"/>
      <c r="J42" s="180"/>
      <c r="K42" s="187"/>
    </row>
    <row r="43" spans="2:11" ht="22" customHeight="1">
      <c r="B43" s="123">
        <v>40</v>
      </c>
      <c r="C43" s="129" t="s">
        <v>48</v>
      </c>
      <c r="D43" s="135" t="s">
        <v>174</v>
      </c>
      <c r="E43" s="135" t="s">
        <v>175</v>
      </c>
      <c r="F43" s="137" t="s">
        <v>176</v>
      </c>
      <c r="G43" s="134"/>
      <c r="H43" s="120" t="s">
        <v>372</v>
      </c>
      <c r="I43" s="127"/>
      <c r="J43" s="180"/>
      <c r="K43" s="187"/>
    </row>
    <row r="44" spans="2:11" ht="22" customHeight="1">
      <c r="B44" s="123">
        <v>41</v>
      </c>
      <c r="C44" s="128" t="s">
        <v>49</v>
      </c>
      <c r="D44" s="135" t="s">
        <v>177</v>
      </c>
      <c r="E44" s="135" t="s">
        <v>178</v>
      </c>
      <c r="F44" s="137" t="s">
        <v>179</v>
      </c>
      <c r="G44" s="134"/>
      <c r="H44" s="120" t="s">
        <v>372</v>
      </c>
      <c r="I44" s="127"/>
      <c r="J44" s="180"/>
      <c r="K44" s="187"/>
    </row>
    <row r="45" spans="2:11" ht="22" customHeight="1">
      <c r="B45" s="123">
        <v>42</v>
      </c>
      <c r="C45" s="129" t="s">
        <v>59</v>
      </c>
      <c r="D45" s="135" t="s">
        <v>180</v>
      </c>
      <c r="E45" s="135" t="s">
        <v>181</v>
      </c>
      <c r="F45" s="137" t="s">
        <v>182</v>
      </c>
      <c r="G45" s="134"/>
      <c r="H45" s="120" t="s">
        <v>372</v>
      </c>
      <c r="I45" s="127"/>
      <c r="J45" s="180"/>
      <c r="K45" s="187"/>
    </row>
    <row r="46" spans="2:11" ht="22" customHeight="1">
      <c r="B46" s="123">
        <v>43</v>
      </c>
      <c r="C46" s="129" t="s">
        <v>48</v>
      </c>
      <c r="D46" s="135" t="s">
        <v>183</v>
      </c>
      <c r="E46" s="135" t="s">
        <v>184</v>
      </c>
      <c r="F46" s="137" t="s">
        <v>185</v>
      </c>
      <c r="G46" s="134"/>
      <c r="H46" s="120" t="s">
        <v>372</v>
      </c>
      <c r="I46" s="127"/>
      <c r="J46" s="180"/>
      <c r="K46" s="187"/>
    </row>
    <row r="47" spans="2:11" ht="22" customHeight="1">
      <c r="B47" s="123">
        <v>44</v>
      </c>
      <c r="C47" s="128" t="s">
        <v>49</v>
      </c>
      <c r="D47" s="135" t="s">
        <v>186</v>
      </c>
      <c r="E47" s="135" t="s">
        <v>187</v>
      </c>
      <c r="F47" s="137" t="s">
        <v>188</v>
      </c>
      <c r="G47" s="132"/>
      <c r="H47" s="120" t="s">
        <v>372</v>
      </c>
      <c r="I47" s="127"/>
      <c r="J47" s="180"/>
      <c r="K47" s="187"/>
    </row>
    <row r="48" spans="2:11" ht="22" customHeight="1">
      <c r="B48" s="123">
        <v>45</v>
      </c>
      <c r="C48" s="129" t="s">
        <v>48</v>
      </c>
      <c r="D48" s="135" t="s">
        <v>189</v>
      </c>
      <c r="E48" s="135" t="s">
        <v>190</v>
      </c>
      <c r="F48" s="137" t="s">
        <v>191</v>
      </c>
      <c r="G48" s="132"/>
      <c r="H48" s="120" t="s">
        <v>372</v>
      </c>
      <c r="I48" s="127"/>
      <c r="J48" s="180"/>
      <c r="K48" s="187"/>
    </row>
    <row r="49" spans="2:11" ht="22" customHeight="1">
      <c r="B49" s="123">
        <v>46</v>
      </c>
      <c r="C49" s="129" t="s">
        <v>48</v>
      </c>
      <c r="D49" s="135" t="s">
        <v>192</v>
      </c>
      <c r="E49" s="135" t="s">
        <v>193</v>
      </c>
      <c r="F49" s="137" t="s">
        <v>194</v>
      </c>
      <c r="G49" s="132"/>
      <c r="H49" s="120" t="s">
        <v>372</v>
      </c>
      <c r="I49" s="127"/>
      <c r="J49" s="180"/>
      <c r="K49" s="187"/>
    </row>
    <row r="50" spans="2:11" ht="22" customHeight="1">
      <c r="B50" s="123">
        <v>47</v>
      </c>
      <c r="C50" s="129" t="s">
        <v>48</v>
      </c>
      <c r="D50" s="135" t="s">
        <v>195</v>
      </c>
      <c r="E50" s="135" t="s">
        <v>196</v>
      </c>
      <c r="F50" s="137" t="s">
        <v>197</v>
      </c>
      <c r="G50" s="132"/>
      <c r="H50" s="120" t="s">
        <v>372</v>
      </c>
      <c r="I50" s="127"/>
      <c r="J50" s="180"/>
      <c r="K50" s="187"/>
    </row>
    <row r="51" spans="2:11" ht="22" customHeight="1">
      <c r="B51" s="123">
        <v>48</v>
      </c>
      <c r="C51" s="129" t="s">
        <v>59</v>
      </c>
      <c r="D51" s="135" t="s">
        <v>198</v>
      </c>
      <c r="E51" s="135" t="s">
        <v>199</v>
      </c>
      <c r="F51" s="137" t="s">
        <v>200</v>
      </c>
      <c r="G51" s="132"/>
      <c r="H51" s="120" t="s">
        <v>372</v>
      </c>
      <c r="I51" s="127"/>
      <c r="J51" s="180"/>
      <c r="K51" s="187"/>
    </row>
    <row r="52" spans="2:11" ht="22" customHeight="1">
      <c r="B52" s="123">
        <v>49</v>
      </c>
      <c r="C52" s="138" t="s">
        <v>201</v>
      </c>
      <c r="D52" s="135" t="s">
        <v>202</v>
      </c>
      <c r="E52" s="135" t="s">
        <v>203</v>
      </c>
      <c r="F52" s="137" t="s">
        <v>204</v>
      </c>
      <c r="G52" s="132"/>
      <c r="H52" s="120" t="s">
        <v>372</v>
      </c>
      <c r="I52" s="127"/>
      <c r="J52" s="180"/>
      <c r="K52" s="187"/>
    </row>
    <row r="53" spans="2:11" ht="22" customHeight="1" thickBot="1">
      <c r="B53" s="130">
        <v>50</v>
      </c>
      <c r="C53" s="129" t="s">
        <v>59</v>
      </c>
      <c r="D53" s="135" t="s">
        <v>198</v>
      </c>
      <c r="E53" s="135" t="s">
        <v>205</v>
      </c>
      <c r="F53" s="137" t="s">
        <v>206</v>
      </c>
      <c r="G53" s="132"/>
      <c r="H53" s="120" t="s">
        <v>372</v>
      </c>
      <c r="I53" s="127"/>
      <c r="J53" s="180"/>
      <c r="K53" s="187"/>
    </row>
    <row r="54" spans="2:11" ht="22" customHeight="1">
      <c r="B54" s="133">
        <v>66</v>
      </c>
      <c r="C54" s="128" t="s">
        <v>49</v>
      </c>
      <c r="D54" s="135" t="s">
        <v>207</v>
      </c>
      <c r="E54" s="135" t="s">
        <v>208</v>
      </c>
      <c r="F54" s="137" t="s">
        <v>209</v>
      </c>
      <c r="G54" s="134"/>
      <c r="H54" s="120" t="s">
        <v>372</v>
      </c>
      <c r="I54" s="127"/>
      <c r="J54" s="180"/>
      <c r="K54" s="187"/>
    </row>
    <row r="55" spans="2:11" ht="22" customHeight="1">
      <c r="B55" s="123">
        <v>67</v>
      </c>
      <c r="C55" s="128" t="s">
        <v>59</v>
      </c>
      <c r="D55" s="135" t="s">
        <v>210</v>
      </c>
      <c r="E55" s="135" t="s">
        <v>211</v>
      </c>
      <c r="F55" s="137" t="s">
        <v>212</v>
      </c>
      <c r="G55" s="134"/>
      <c r="H55" s="120" t="s">
        <v>372</v>
      </c>
      <c r="I55" s="127"/>
      <c r="J55" s="180"/>
      <c r="K55" s="187"/>
    </row>
    <row r="56" spans="2:11" ht="22" customHeight="1">
      <c r="B56" s="123">
        <v>68</v>
      </c>
      <c r="C56" s="128" t="s">
        <v>49</v>
      </c>
      <c r="D56" s="135" t="s">
        <v>213</v>
      </c>
      <c r="E56" s="135" t="s">
        <v>214</v>
      </c>
      <c r="F56" s="137" t="s">
        <v>212</v>
      </c>
      <c r="G56" s="134"/>
      <c r="H56" s="120" t="s">
        <v>372</v>
      </c>
      <c r="I56" s="127"/>
      <c r="J56" s="180"/>
      <c r="K56" s="187"/>
    </row>
    <row r="57" spans="2:11" ht="22" customHeight="1">
      <c r="B57" s="123">
        <v>69</v>
      </c>
      <c r="C57" s="128" t="s">
        <v>49</v>
      </c>
      <c r="D57" s="135" t="s">
        <v>215</v>
      </c>
      <c r="E57" s="135" t="s">
        <v>216</v>
      </c>
      <c r="F57" s="137" t="s">
        <v>212</v>
      </c>
      <c r="G57" s="134"/>
      <c r="H57" s="120" t="s">
        <v>372</v>
      </c>
      <c r="I57" s="127"/>
      <c r="J57" s="180"/>
      <c r="K57" s="187"/>
    </row>
    <row r="58" spans="2:11" ht="22" customHeight="1">
      <c r="B58" s="123">
        <v>70</v>
      </c>
      <c r="C58" s="128" t="s">
        <v>49</v>
      </c>
      <c r="D58" s="135" t="s">
        <v>217</v>
      </c>
      <c r="E58" s="135" t="s">
        <v>218</v>
      </c>
      <c r="F58" s="137" t="s">
        <v>212</v>
      </c>
      <c r="G58" s="134"/>
      <c r="H58" s="120" t="s">
        <v>372</v>
      </c>
      <c r="I58" s="127"/>
      <c r="J58" s="180"/>
      <c r="K58" s="187"/>
    </row>
    <row r="59" spans="2:11" ht="22" customHeight="1">
      <c r="B59" s="123">
        <v>71</v>
      </c>
      <c r="C59" s="128" t="s">
        <v>48</v>
      </c>
      <c r="D59" s="135" t="s">
        <v>219</v>
      </c>
      <c r="E59" s="135" t="s">
        <v>220</v>
      </c>
      <c r="F59" s="137" t="s">
        <v>212</v>
      </c>
      <c r="G59" s="134"/>
      <c r="H59" s="120" t="s">
        <v>372</v>
      </c>
      <c r="I59" s="127"/>
      <c r="J59" s="180"/>
      <c r="K59" s="187"/>
    </row>
    <row r="60" spans="2:11" ht="22" customHeight="1">
      <c r="B60" s="123">
        <v>72</v>
      </c>
      <c r="C60" s="128" t="s">
        <v>201</v>
      </c>
      <c r="D60" s="135" t="s">
        <v>221</v>
      </c>
      <c r="E60" s="135" t="s">
        <v>222</v>
      </c>
      <c r="F60" s="137" t="s">
        <v>182</v>
      </c>
      <c r="G60" s="134"/>
      <c r="H60" s="120" t="s">
        <v>372</v>
      </c>
      <c r="I60" s="127"/>
      <c r="J60" s="180"/>
      <c r="K60" s="187"/>
    </row>
    <row r="61" spans="2:11" ht="22" customHeight="1">
      <c r="B61" s="123">
        <v>73</v>
      </c>
      <c r="C61" s="128" t="s">
        <v>49</v>
      </c>
      <c r="D61" s="135" t="s">
        <v>223</v>
      </c>
      <c r="E61" s="135" t="s">
        <v>224</v>
      </c>
      <c r="F61" s="137" t="s">
        <v>182</v>
      </c>
      <c r="G61" s="134"/>
      <c r="H61" s="120" t="s">
        <v>372</v>
      </c>
      <c r="I61" s="127"/>
      <c r="J61" s="180"/>
      <c r="K61" s="187"/>
    </row>
    <row r="62" spans="2:11" ht="22" customHeight="1">
      <c r="B62" s="123">
        <v>74</v>
      </c>
      <c r="C62" s="128" t="s">
        <v>48</v>
      </c>
      <c r="D62" s="135" t="s">
        <v>225</v>
      </c>
      <c r="E62" s="135" t="s">
        <v>226</v>
      </c>
      <c r="F62" s="137" t="s">
        <v>182</v>
      </c>
      <c r="G62" s="134"/>
      <c r="H62" s="120" t="s">
        <v>372</v>
      </c>
      <c r="I62" s="127"/>
      <c r="J62" s="180"/>
      <c r="K62" s="187"/>
    </row>
    <row r="63" spans="2:11" ht="22" customHeight="1">
      <c r="B63" s="123">
        <v>75</v>
      </c>
      <c r="C63" s="128" t="s">
        <v>48</v>
      </c>
      <c r="D63" s="135" t="s">
        <v>227</v>
      </c>
      <c r="E63" s="135" t="s">
        <v>228</v>
      </c>
      <c r="F63" s="137" t="s">
        <v>188</v>
      </c>
      <c r="G63" s="134"/>
      <c r="H63" s="120" t="s">
        <v>372</v>
      </c>
      <c r="I63" s="127"/>
      <c r="J63" s="180"/>
      <c r="K63" s="187"/>
    </row>
    <row r="64" spans="2:11" ht="22" customHeight="1">
      <c r="B64" s="123">
        <v>76</v>
      </c>
      <c r="C64" s="128" t="s">
        <v>59</v>
      </c>
      <c r="D64" s="135" t="s">
        <v>229</v>
      </c>
      <c r="E64" s="135" t="s">
        <v>230</v>
      </c>
      <c r="F64" s="137" t="s">
        <v>188</v>
      </c>
      <c r="G64" s="134"/>
      <c r="H64" s="120" t="s">
        <v>372</v>
      </c>
      <c r="I64" s="127"/>
      <c r="J64" s="180"/>
      <c r="K64" s="187"/>
    </row>
    <row r="65" spans="2:11" ht="22" customHeight="1">
      <c r="B65" s="123">
        <v>77</v>
      </c>
      <c r="C65" s="128" t="s">
        <v>59</v>
      </c>
      <c r="D65" s="135" t="s">
        <v>231</v>
      </c>
      <c r="E65" s="135" t="s">
        <v>232</v>
      </c>
      <c r="F65" s="137" t="s">
        <v>188</v>
      </c>
      <c r="G65" s="134"/>
      <c r="H65" s="120" t="s">
        <v>372</v>
      </c>
      <c r="I65" s="127"/>
      <c r="J65" s="180"/>
      <c r="K65" s="187"/>
    </row>
    <row r="66" spans="2:11" ht="22" customHeight="1">
      <c r="B66" s="123">
        <v>78</v>
      </c>
      <c r="C66" s="128" t="s">
        <v>49</v>
      </c>
      <c r="D66" s="135" t="s">
        <v>233</v>
      </c>
      <c r="E66" s="135" t="s">
        <v>234</v>
      </c>
      <c r="F66" s="137" t="s">
        <v>235</v>
      </c>
      <c r="G66" s="134"/>
      <c r="H66" s="120" t="s">
        <v>372</v>
      </c>
      <c r="I66" s="127"/>
      <c r="J66" s="180"/>
      <c r="K66" s="187"/>
    </row>
    <row r="67" spans="2:11" ht="22" customHeight="1">
      <c r="B67" s="123">
        <v>79</v>
      </c>
      <c r="C67" s="128" t="s">
        <v>48</v>
      </c>
      <c r="D67" s="135" t="s">
        <v>236</v>
      </c>
      <c r="E67" s="135" t="s">
        <v>237</v>
      </c>
      <c r="F67" s="137" t="s">
        <v>235</v>
      </c>
      <c r="G67" s="134"/>
      <c r="H67" s="120" t="s">
        <v>372</v>
      </c>
      <c r="I67" s="127"/>
      <c r="J67" s="180"/>
      <c r="K67" s="187"/>
    </row>
    <row r="68" spans="2:11" ht="22" customHeight="1">
      <c r="B68" s="123">
        <v>80</v>
      </c>
      <c r="C68" s="128" t="s">
        <v>48</v>
      </c>
      <c r="D68" s="135" t="s">
        <v>238</v>
      </c>
      <c r="E68" s="135" t="s">
        <v>239</v>
      </c>
      <c r="F68" s="137" t="s">
        <v>235</v>
      </c>
      <c r="G68" s="134"/>
      <c r="H68" s="120" t="s">
        <v>372</v>
      </c>
      <c r="I68" s="127"/>
      <c r="J68" s="180"/>
      <c r="K68" s="187"/>
    </row>
    <row r="69" spans="2:11" ht="22" customHeight="1">
      <c r="B69" s="123">
        <v>81</v>
      </c>
      <c r="C69" s="128" t="s">
        <v>48</v>
      </c>
      <c r="D69" s="135" t="s">
        <v>240</v>
      </c>
      <c r="E69" s="135" t="s">
        <v>241</v>
      </c>
      <c r="F69" s="137" t="s">
        <v>235</v>
      </c>
      <c r="G69" s="134"/>
      <c r="H69" s="120" t="s">
        <v>372</v>
      </c>
      <c r="I69" s="127"/>
      <c r="J69" s="180"/>
      <c r="K69" s="187"/>
    </row>
    <row r="70" spans="2:11" ht="22" customHeight="1">
      <c r="B70" s="123">
        <v>82</v>
      </c>
      <c r="C70" s="128" t="s">
        <v>59</v>
      </c>
      <c r="D70" s="135" t="s">
        <v>242</v>
      </c>
      <c r="E70" s="135" t="s">
        <v>243</v>
      </c>
      <c r="F70" s="137" t="s">
        <v>235</v>
      </c>
      <c r="G70" s="134"/>
      <c r="H70" s="120" t="s">
        <v>372</v>
      </c>
      <c r="I70" s="127"/>
      <c r="J70" s="180"/>
      <c r="K70" s="187"/>
    </row>
    <row r="71" spans="2:11" ht="22" customHeight="1">
      <c r="B71" s="123">
        <v>83</v>
      </c>
      <c r="C71" s="128" t="s">
        <v>49</v>
      </c>
      <c r="D71" s="135" t="s">
        <v>244</v>
      </c>
      <c r="E71" s="135" t="s">
        <v>245</v>
      </c>
      <c r="F71" s="137" t="s">
        <v>235</v>
      </c>
      <c r="G71" s="134"/>
      <c r="H71" s="120" t="s">
        <v>372</v>
      </c>
      <c r="I71" s="127"/>
      <c r="J71" s="180"/>
      <c r="K71" s="187"/>
    </row>
    <row r="72" spans="2:11" ht="22" customHeight="1">
      <c r="B72" s="123">
        <v>84</v>
      </c>
      <c r="C72" s="128" t="s">
        <v>59</v>
      </c>
      <c r="D72" s="135" t="s">
        <v>246</v>
      </c>
      <c r="E72" s="135" t="s">
        <v>247</v>
      </c>
      <c r="F72" s="137" t="s">
        <v>200</v>
      </c>
      <c r="G72" s="134"/>
      <c r="H72" s="120" t="s">
        <v>372</v>
      </c>
      <c r="I72" s="127"/>
      <c r="J72" s="180"/>
      <c r="K72" s="187"/>
    </row>
    <row r="73" spans="2:11" ht="22" customHeight="1">
      <c r="B73" s="123">
        <v>85</v>
      </c>
      <c r="C73" s="128" t="s">
        <v>59</v>
      </c>
      <c r="D73" s="135" t="s">
        <v>248</v>
      </c>
      <c r="E73" s="135" t="s">
        <v>249</v>
      </c>
      <c r="F73" s="137" t="s">
        <v>200</v>
      </c>
      <c r="G73" s="134"/>
      <c r="H73" s="120" t="s">
        <v>372</v>
      </c>
      <c r="I73" s="127"/>
      <c r="J73" s="180"/>
      <c r="K73" s="187"/>
    </row>
    <row r="74" spans="2:11" ht="22" customHeight="1">
      <c r="B74" s="123">
        <v>86</v>
      </c>
      <c r="C74" s="128" t="s">
        <v>48</v>
      </c>
      <c r="D74" s="135" t="s">
        <v>250</v>
      </c>
      <c r="E74" s="135" t="s">
        <v>251</v>
      </c>
      <c r="F74" s="137" t="s">
        <v>200</v>
      </c>
      <c r="G74" s="134"/>
      <c r="H74" s="120" t="s">
        <v>372</v>
      </c>
      <c r="I74" s="127"/>
      <c r="J74" s="180"/>
      <c r="K74" s="187"/>
    </row>
    <row r="75" spans="2:11" ht="22" customHeight="1">
      <c r="B75" s="123">
        <v>87</v>
      </c>
      <c r="C75" s="128" t="s">
        <v>59</v>
      </c>
      <c r="D75" s="135" t="s">
        <v>252</v>
      </c>
      <c r="E75" s="135" t="s">
        <v>253</v>
      </c>
      <c r="F75" s="137" t="s">
        <v>200</v>
      </c>
      <c r="G75" s="134"/>
      <c r="H75" s="120" t="s">
        <v>372</v>
      </c>
      <c r="I75" s="127"/>
      <c r="J75" s="180"/>
      <c r="K75" s="187"/>
    </row>
    <row r="76" spans="2:11" ht="22" customHeight="1">
      <c r="B76" s="123">
        <v>88</v>
      </c>
      <c r="C76" s="128" t="s">
        <v>49</v>
      </c>
      <c r="D76" s="135" t="s">
        <v>254</v>
      </c>
      <c r="E76" s="135" t="s">
        <v>255</v>
      </c>
      <c r="F76" s="137" t="s">
        <v>200</v>
      </c>
      <c r="G76" s="134"/>
      <c r="H76" s="120" t="s">
        <v>372</v>
      </c>
      <c r="I76" s="127"/>
      <c r="J76" s="180"/>
      <c r="K76" s="187"/>
    </row>
    <row r="77" spans="2:11" ht="22" customHeight="1">
      <c r="B77" s="123">
        <v>89</v>
      </c>
      <c r="C77" s="128" t="s">
        <v>59</v>
      </c>
      <c r="D77" s="135" t="s">
        <v>256</v>
      </c>
      <c r="E77" s="135" t="s">
        <v>257</v>
      </c>
      <c r="F77" s="137" t="s">
        <v>194</v>
      </c>
      <c r="G77" s="134"/>
      <c r="H77" s="120" t="s">
        <v>372</v>
      </c>
      <c r="I77" s="127"/>
      <c r="J77" s="180"/>
      <c r="K77" s="187"/>
    </row>
    <row r="78" spans="2:11" ht="22" customHeight="1">
      <c r="B78" s="123">
        <v>90</v>
      </c>
      <c r="C78" s="128" t="s">
        <v>49</v>
      </c>
      <c r="D78" s="135" t="s">
        <v>258</v>
      </c>
      <c r="E78" s="135" t="s">
        <v>259</v>
      </c>
      <c r="F78" s="137" t="s">
        <v>194</v>
      </c>
      <c r="G78" s="134"/>
      <c r="H78" s="120" t="s">
        <v>372</v>
      </c>
      <c r="I78" s="127"/>
      <c r="J78" s="180"/>
      <c r="K78" s="187"/>
    </row>
    <row r="79" spans="2:11" ht="22" customHeight="1">
      <c r="B79" s="123">
        <v>91</v>
      </c>
      <c r="C79" s="128" t="s">
        <v>59</v>
      </c>
      <c r="D79" s="135" t="s">
        <v>260</v>
      </c>
      <c r="E79" s="135" t="s">
        <v>261</v>
      </c>
      <c r="F79" s="137" t="s">
        <v>194</v>
      </c>
      <c r="G79" s="134"/>
      <c r="H79" s="120" t="s">
        <v>372</v>
      </c>
      <c r="I79" s="127"/>
      <c r="J79" s="180"/>
      <c r="K79" s="187"/>
    </row>
    <row r="80" spans="2:11" ht="22" customHeight="1">
      <c r="B80" s="123">
        <v>92</v>
      </c>
      <c r="C80" s="128" t="s">
        <v>59</v>
      </c>
      <c r="D80" s="135" t="s">
        <v>262</v>
      </c>
      <c r="E80" s="135" t="s">
        <v>263</v>
      </c>
      <c r="F80" s="137" t="s">
        <v>209</v>
      </c>
      <c r="G80" s="134"/>
      <c r="H80" s="120" t="s">
        <v>372</v>
      </c>
      <c r="I80" s="127"/>
      <c r="J80" s="180"/>
      <c r="K80" s="187"/>
    </row>
    <row r="81" spans="2:11" ht="22" customHeight="1">
      <c r="B81" s="123">
        <v>93</v>
      </c>
      <c r="C81" s="128" t="s">
        <v>59</v>
      </c>
      <c r="D81" s="135" t="s">
        <v>264</v>
      </c>
      <c r="E81" s="135" t="s">
        <v>265</v>
      </c>
      <c r="F81" s="137" t="s">
        <v>209</v>
      </c>
      <c r="G81" s="134"/>
      <c r="H81" s="120" t="s">
        <v>372</v>
      </c>
      <c r="I81" s="127"/>
      <c r="J81" s="180"/>
      <c r="K81" s="187"/>
    </row>
    <row r="82" spans="2:11" ht="22" customHeight="1">
      <c r="B82" s="123">
        <v>94</v>
      </c>
      <c r="C82" s="128" t="s">
        <v>49</v>
      </c>
      <c r="D82" s="135" t="s">
        <v>266</v>
      </c>
      <c r="E82" s="135" t="s">
        <v>267</v>
      </c>
      <c r="F82" s="137" t="s">
        <v>209</v>
      </c>
      <c r="G82" s="134"/>
      <c r="H82" s="120" t="s">
        <v>372</v>
      </c>
      <c r="I82" s="127"/>
      <c r="J82" s="180"/>
      <c r="K82" s="187"/>
    </row>
    <row r="83" spans="2:11" ht="22" customHeight="1">
      <c r="B83" s="123">
        <v>95</v>
      </c>
      <c r="C83" s="128" t="s">
        <v>59</v>
      </c>
      <c r="D83" s="135" t="s">
        <v>268</v>
      </c>
      <c r="E83" s="135" t="s">
        <v>269</v>
      </c>
      <c r="F83" s="137" t="s">
        <v>209</v>
      </c>
      <c r="G83" s="134"/>
      <c r="H83" s="120" t="s">
        <v>372</v>
      </c>
      <c r="I83" s="127"/>
      <c r="J83" s="180"/>
      <c r="K83" s="187"/>
    </row>
    <row r="84" spans="2:11" ht="22" customHeight="1">
      <c r="B84" s="123">
        <v>96</v>
      </c>
      <c r="C84" s="128" t="s">
        <v>49</v>
      </c>
      <c r="D84" s="135" t="s">
        <v>270</v>
      </c>
      <c r="E84" s="135" t="s">
        <v>271</v>
      </c>
      <c r="F84" s="137" t="s">
        <v>209</v>
      </c>
      <c r="G84" s="134"/>
      <c r="H84" s="120" t="s">
        <v>372</v>
      </c>
      <c r="I84" s="118"/>
      <c r="J84" s="180"/>
      <c r="K84" s="187"/>
    </row>
    <row r="85" spans="2:11" ht="22" customHeight="1">
      <c r="B85" s="123">
        <v>97</v>
      </c>
      <c r="C85" s="128" t="s">
        <v>49</v>
      </c>
      <c r="D85" s="135" t="s">
        <v>272</v>
      </c>
      <c r="E85" s="135" t="s">
        <v>273</v>
      </c>
      <c r="F85" s="137" t="s">
        <v>209</v>
      </c>
      <c r="G85" s="134"/>
      <c r="H85" s="120" t="s">
        <v>372</v>
      </c>
      <c r="I85" s="120"/>
      <c r="J85" s="180"/>
      <c r="K85" s="187"/>
    </row>
    <row r="86" spans="2:11" ht="22" customHeight="1">
      <c r="B86" s="123">
        <v>98</v>
      </c>
      <c r="C86" s="128" t="s">
        <v>59</v>
      </c>
      <c r="D86" s="135" t="s">
        <v>274</v>
      </c>
      <c r="E86" s="135" t="s">
        <v>275</v>
      </c>
      <c r="F86" s="137" t="s">
        <v>276</v>
      </c>
      <c r="G86" s="134"/>
      <c r="H86" s="120" t="s">
        <v>372</v>
      </c>
      <c r="I86" s="120"/>
      <c r="J86" s="180"/>
      <c r="K86" s="187"/>
    </row>
    <row r="87" spans="2:11" ht="22" customHeight="1">
      <c r="B87" s="123">
        <v>99</v>
      </c>
      <c r="C87" s="128" t="s">
        <v>49</v>
      </c>
      <c r="D87" s="135" t="s">
        <v>258</v>
      </c>
      <c r="E87" s="135" t="s">
        <v>277</v>
      </c>
      <c r="F87" s="137" t="s">
        <v>276</v>
      </c>
      <c r="G87" s="134"/>
      <c r="H87" s="120" t="s">
        <v>372</v>
      </c>
      <c r="I87" s="120"/>
      <c r="J87" s="180"/>
      <c r="K87" s="187"/>
    </row>
    <row r="88" spans="2:11" ht="22" customHeight="1">
      <c r="B88" s="123">
        <v>100</v>
      </c>
      <c r="C88" s="128" t="s">
        <v>59</v>
      </c>
      <c r="D88" s="135" t="s">
        <v>278</v>
      </c>
      <c r="E88" s="135" t="s">
        <v>279</v>
      </c>
      <c r="F88" s="137" t="s">
        <v>276</v>
      </c>
      <c r="G88" s="134"/>
      <c r="H88" s="120" t="s">
        <v>372</v>
      </c>
      <c r="I88" s="120"/>
      <c r="J88" s="180"/>
      <c r="K88" s="187"/>
    </row>
    <row r="89" spans="2:11" ht="22" customHeight="1">
      <c r="B89" s="123">
        <v>101</v>
      </c>
      <c r="C89" s="128" t="s">
        <v>59</v>
      </c>
      <c r="D89" s="135" t="s">
        <v>280</v>
      </c>
      <c r="E89" s="135" t="s">
        <v>281</v>
      </c>
      <c r="F89" s="137" t="s">
        <v>276</v>
      </c>
      <c r="G89" s="134"/>
      <c r="H89" s="120" t="s">
        <v>372</v>
      </c>
      <c r="I89" s="120"/>
      <c r="J89" s="180"/>
      <c r="K89" s="187"/>
    </row>
    <row r="90" spans="2:11" ht="22" customHeight="1">
      <c r="B90" s="123">
        <v>102</v>
      </c>
      <c r="C90" s="128" t="s">
        <v>49</v>
      </c>
      <c r="D90" s="135" t="s">
        <v>282</v>
      </c>
      <c r="E90" s="135" t="s">
        <v>283</v>
      </c>
      <c r="F90" s="137" t="s">
        <v>276</v>
      </c>
      <c r="G90" s="134"/>
      <c r="H90" s="120" t="s">
        <v>372</v>
      </c>
      <c r="I90" s="120"/>
      <c r="J90" s="180"/>
      <c r="K90" s="187"/>
    </row>
    <row r="91" spans="2:11" ht="22" customHeight="1">
      <c r="B91" s="123">
        <v>103</v>
      </c>
      <c r="C91" s="128" t="s">
        <v>59</v>
      </c>
      <c r="D91" s="135" t="s">
        <v>284</v>
      </c>
      <c r="E91" s="135" t="s">
        <v>285</v>
      </c>
      <c r="F91" s="137" t="s">
        <v>276</v>
      </c>
      <c r="G91" s="134"/>
      <c r="H91" s="120" t="s">
        <v>372</v>
      </c>
      <c r="I91" s="120"/>
      <c r="J91" s="180"/>
      <c r="K91" s="187"/>
    </row>
    <row r="92" spans="2:11" ht="22" customHeight="1">
      <c r="B92" s="123">
        <v>104</v>
      </c>
      <c r="C92" s="128" t="s">
        <v>49</v>
      </c>
      <c r="D92" s="135" t="s">
        <v>286</v>
      </c>
      <c r="E92" s="135" t="s">
        <v>287</v>
      </c>
      <c r="F92" s="137" t="s">
        <v>276</v>
      </c>
      <c r="G92" s="134"/>
      <c r="H92" s="120" t="s">
        <v>372</v>
      </c>
      <c r="I92" s="120"/>
      <c r="J92" s="180"/>
      <c r="K92" s="187"/>
    </row>
    <row r="93" spans="2:11" ht="22" customHeight="1">
      <c r="B93" s="123">
        <v>105</v>
      </c>
      <c r="C93" s="128" t="s">
        <v>59</v>
      </c>
      <c r="D93" s="135" t="s">
        <v>288</v>
      </c>
      <c r="E93" s="135" t="s">
        <v>289</v>
      </c>
      <c r="F93" s="137" t="s">
        <v>276</v>
      </c>
      <c r="G93" s="134"/>
      <c r="H93" s="120" t="s">
        <v>372</v>
      </c>
      <c r="I93" s="120"/>
      <c r="J93" s="180"/>
      <c r="K93" s="187"/>
    </row>
    <row r="94" spans="2:11" ht="22" customHeight="1">
      <c r="B94" s="123">
        <v>106</v>
      </c>
      <c r="C94" s="128" t="s">
        <v>59</v>
      </c>
      <c r="D94" s="135" t="s">
        <v>290</v>
      </c>
      <c r="E94" s="135" t="s">
        <v>291</v>
      </c>
      <c r="F94" s="137" t="s">
        <v>276</v>
      </c>
      <c r="G94" s="134"/>
      <c r="H94" s="120" t="s">
        <v>372</v>
      </c>
      <c r="I94" s="120"/>
      <c r="J94" s="180"/>
      <c r="K94" s="187"/>
    </row>
    <row r="95" spans="2:11" ht="22" customHeight="1">
      <c r="B95" s="123">
        <v>107</v>
      </c>
      <c r="C95" s="128" t="s">
        <v>59</v>
      </c>
      <c r="D95" s="135" t="s">
        <v>292</v>
      </c>
      <c r="E95" s="135" t="s">
        <v>293</v>
      </c>
      <c r="F95" s="137" t="s">
        <v>294</v>
      </c>
      <c r="G95" s="134"/>
      <c r="H95" s="120" t="s">
        <v>372</v>
      </c>
      <c r="I95" s="120"/>
      <c r="J95" s="180"/>
      <c r="K95" s="187"/>
    </row>
    <row r="96" spans="2:11" ht="22" customHeight="1">
      <c r="B96" s="123">
        <v>108</v>
      </c>
      <c r="C96" s="128" t="s">
        <v>48</v>
      </c>
      <c r="D96" s="135" t="s">
        <v>295</v>
      </c>
      <c r="E96" s="135" t="s">
        <v>296</v>
      </c>
      <c r="F96" s="137" t="s">
        <v>294</v>
      </c>
      <c r="G96" s="113"/>
      <c r="H96" s="120" t="s">
        <v>372</v>
      </c>
      <c r="I96" s="120"/>
      <c r="J96" s="180"/>
      <c r="K96" s="187"/>
    </row>
    <row r="97" spans="2:11" ht="22" customHeight="1">
      <c r="B97" s="123">
        <v>109</v>
      </c>
      <c r="C97" s="128" t="s">
        <v>59</v>
      </c>
      <c r="D97" s="135" t="s">
        <v>297</v>
      </c>
      <c r="E97" s="135" t="s">
        <v>298</v>
      </c>
      <c r="F97" s="137" t="s">
        <v>294</v>
      </c>
      <c r="G97" s="113"/>
      <c r="H97" s="120" t="s">
        <v>372</v>
      </c>
      <c r="I97" s="120"/>
      <c r="J97" s="180"/>
      <c r="K97" s="187"/>
    </row>
    <row r="98" spans="2:11" ht="21.75" customHeight="1">
      <c r="B98" s="123">
        <v>110</v>
      </c>
      <c r="C98" s="128" t="s">
        <v>49</v>
      </c>
      <c r="D98" s="135" t="s">
        <v>299</v>
      </c>
      <c r="E98" s="135" t="s">
        <v>300</v>
      </c>
      <c r="F98" s="137" t="s">
        <v>294</v>
      </c>
      <c r="G98" s="113"/>
      <c r="H98" s="120" t="s">
        <v>372</v>
      </c>
      <c r="I98" s="120"/>
      <c r="J98" s="180"/>
      <c r="K98" s="187"/>
    </row>
    <row r="99" spans="2:11" ht="21.75" customHeight="1" thickBot="1">
      <c r="B99" s="130">
        <v>111</v>
      </c>
      <c r="C99" s="145" t="s">
        <v>49</v>
      </c>
      <c r="D99" s="146" t="s">
        <v>301</v>
      </c>
      <c r="E99" s="146" t="s">
        <v>302</v>
      </c>
      <c r="F99" s="147" t="s">
        <v>294</v>
      </c>
      <c r="G99" s="148"/>
      <c r="H99" s="120" t="s">
        <v>372</v>
      </c>
      <c r="I99" s="150"/>
      <c r="J99" s="181"/>
      <c r="K99" s="188"/>
    </row>
    <row r="100" spans="2:11" ht="21.75" customHeight="1">
      <c r="B100" s="151">
        <v>112</v>
      </c>
      <c r="C100" s="157" t="s">
        <v>49</v>
      </c>
      <c r="D100" s="157" t="s">
        <v>309</v>
      </c>
      <c r="E100" s="157" t="s">
        <v>310</v>
      </c>
      <c r="F100" s="152" t="s">
        <v>311</v>
      </c>
      <c r="G100" s="153"/>
      <c r="H100" s="154"/>
      <c r="I100" s="120" t="s">
        <v>372</v>
      </c>
      <c r="J100" s="179" t="s">
        <v>350</v>
      </c>
      <c r="K100" s="183" t="s">
        <v>351</v>
      </c>
    </row>
    <row r="101" spans="2:11" ht="21.75" customHeight="1">
      <c r="B101" s="123">
        <v>113</v>
      </c>
      <c r="C101" s="158" t="s">
        <v>49</v>
      </c>
      <c r="D101" s="158" t="s">
        <v>312</v>
      </c>
      <c r="E101" s="158" t="s">
        <v>313</v>
      </c>
      <c r="F101" s="125" t="s">
        <v>311</v>
      </c>
      <c r="G101" s="113"/>
      <c r="H101" s="119"/>
      <c r="I101" s="120" t="s">
        <v>372</v>
      </c>
      <c r="J101" s="180"/>
      <c r="K101" s="184"/>
    </row>
    <row r="102" spans="2:11" ht="21.75" customHeight="1">
      <c r="B102" s="123">
        <v>114</v>
      </c>
      <c r="C102" s="159" t="s">
        <v>48</v>
      </c>
      <c r="D102" s="159" t="s">
        <v>314</v>
      </c>
      <c r="E102" s="159" t="s">
        <v>315</v>
      </c>
      <c r="F102" s="125" t="s">
        <v>311</v>
      </c>
      <c r="G102" s="113"/>
      <c r="H102" s="120"/>
      <c r="I102" s="120" t="s">
        <v>372</v>
      </c>
      <c r="J102" s="180"/>
      <c r="K102" s="184"/>
    </row>
    <row r="103" spans="2:11" ht="21.75" customHeight="1">
      <c r="B103" s="123">
        <v>115</v>
      </c>
      <c r="C103" s="159" t="s">
        <v>48</v>
      </c>
      <c r="D103" s="159" t="s">
        <v>316</v>
      </c>
      <c r="E103" s="159" t="s">
        <v>317</v>
      </c>
      <c r="F103" s="125" t="s">
        <v>311</v>
      </c>
      <c r="G103" s="113"/>
      <c r="H103" s="119"/>
      <c r="I103" s="120" t="s">
        <v>372</v>
      </c>
      <c r="J103" s="180"/>
      <c r="K103" s="184"/>
    </row>
    <row r="104" spans="2:11" ht="21.75" customHeight="1">
      <c r="B104" s="123">
        <v>116</v>
      </c>
      <c r="C104" s="159" t="s">
        <v>48</v>
      </c>
      <c r="D104" s="159" t="s">
        <v>318</v>
      </c>
      <c r="E104" s="159" t="s">
        <v>319</v>
      </c>
      <c r="F104" s="125" t="s">
        <v>311</v>
      </c>
      <c r="G104" s="113"/>
      <c r="H104" s="119"/>
      <c r="I104" s="120" t="s">
        <v>372</v>
      </c>
      <c r="J104" s="180"/>
      <c r="K104" s="184"/>
    </row>
    <row r="105" spans="2:11" ht="21.75" customHeight="1">
      <c r="B105" s="123">
        <v>117</v>
      </c>
      <c r="C105" s="159" t="s">
        <v>48</v>
      </c>
      <c r="D105" s="159" t="s">
        <v>320</v>
      </c>
      <c r="E105" s="159" t="s">
        <v>321</v>
      </c>
      <c r="F105" s="125" t="s">
        <v>311</v>
      </c>
      <c r="G105" s="113"/>
      <c r="H105" s="119"/>
      <c r="I105" s="120" t="s">
        <v>372</v>
      </c>
      <c r="J105" s="180"/>
      <c r="K105" s="184"/>
    </row>
    <row r="106" spans="2:11" ht="21.75" customHeight="1">
      <c r="B106" s="123">
        <v>118</v>
      </c>
      <c r="C106" s="159" t="s">
        <v>48</v>
      </c>
      <c r="D106" s="159" t="s">
        <v>322</v>
      </c>
      <c r="E106" s="159" t="s">
        <v>323</v>
      </c>
      <c r="F106" s="125" t="s">
        <v>311</v>
      </c>
      <c r="G106" s="113"/>
      <c r="H106" s="119"/>
      <c r="I106" s="120" t="s">
        <v>372</v>
      </c>
      <c r="J106" s="180"/>
      <c r="K106" s="184"/>
    </row>
    <row r="107" spans="2:11" ht="21.75" customHeight="1">
      <c r="B107" s="123">
        <v>119</v>
      </c>
      <c r="C107" s="159" t="s">
        <v>48</v>
      </c>
      <c r="D107" s="159" t="s">
        <v>198</v>
      </c>
      <c r="E107" s="159" t="s">
        <v>323</v>
      </c>
      <c r="F107" s="125" t="s">
        <v>311</v>
      </c>
      <c r="G107" s="113"/>
      <c r="H107" s="119"/>
      <c r="I107" s="120" t="s">
        <v>372</v>
      </c>
      <c r="J107" s="180"/>
      <c r="K107" s="184"/>
    </row>
    <row r="108" spans="2:11" ht="21.75" customHeight="1">
      <c r="B108" s="123">
        <v>120</v>
      </c>
      <c r="C108" s="159" t="s">
        <v>48</v>
      </c>
      <c r="D108" s="159" t="s">
        <v>324</v>
      </c>
      <c r="E108" s="159" t="s">
        <v>325</v>
      </c>
      <c r="F108" s="125" t="s">
        <v>311</v>
      </c>
      <c r="G108" s="113"/>
      <c r="H108" s="119"/>
      <c r="I108" s="120" t="s">
        <v>372</v>
      </c>
      <c r="J108" s="180"/>
      <c r="K108" s="184"/>
    </row>
    <row r="109" spans="2:11" ht="21.75" customHeight="1">
      <c r="B109" s="123">
        <v>121</v>
      </c>
      <c r="C109" s="159" t="s">
        <v>48</v>
      </c>
      <c r="D109" s="159" t="s">
        <v>326</v>
      </c>
      <c r="E109" s="159" t="s">
        <v>327</v>
      </c>
      <c r="F109" s="125" t="s">
        <v>311</v>
      </c>
      <c r="G109" s="113"/>
      <c r="H109" s="119"/>
      <c r="I109" s="120" t="s">
        <v>372</v>
      </c>
      <c r="J109" s="180"/>
      <c r="K109" s="184"/>
    </row>
    <row r="110" spans="2:11" ht="21.75" customHeight="1">
      <c r="B110" s="123">
        <v>122</v>
      </c>
      <c r="C110" s="159" t="s">
        <v>48</v>
      </c>
      <c r="D110" s="159" t="s">
        <v>328</v>
      </c>
      <c r="E110" s="159" t="s">
        <v>329</v>
      </c>
      <c r="F110" s="125" t="s">
        <v>311</v>
      </c>
      <c r="G110" s="113"/>
      <c r="H110" s="119"/>
      <c r="I110" s="120" t="s">
        <v>372</v>
      </c>
      <c r="J110" s="180"/>
      <c r="K110" s="184"/>
    </row>
    <row r="111" spans="2:11" ht="21.75" customHeight="1">
      <c r="B111" s="123">
        <v>123</v>
      </c>
      <c r="C111" s="159" t="s">
        <v>48</v>
      </c>
      <c r="D111" s="159" t="s">
        <v>330</v>
      </c>
      <c r="E111" s="159" t="s">
        <v>331</v>
      </c>
      <c r="F111" s="125" t="s">
        <v>311</v>
      </c>
      <c r="G111" s="156"/>
      <c r="H111" s="119"/>
      <c r="I111" s="120" t="s">
        <v>372</v>
      </c>
      <c r="J111" s="180"/>
      <c r="K111" s="184"/>
    </row>
    <row r="112" spans="2:11" ht="21.75" customHeight="1">
      <c r="B112" s="123">
        <v>124</v>
      </c>
      <c r="C112" s="159" t="s">
        <v>48</v>
      </c>
      <c r="D112" s="159" t="s">
        <v>332</v>
      </c>
      <c r="E112" s="159" t="s">
        <v>317</v>
      </c>
      <c r="F112" s="125" t="s">
        <v>311</v>
      </c>
      <c r="G112" s="113"/>
      <c r="H112" s="119"/>
      <c r="I112" s="120" t="s">
        <v>372</v>
      </c>
      <c r="J112" s="180"/>
      <c r="K112" s="184"/>
    </row>
    <row r="113" spans="2:11" ht="21.75" customHeight="1">
      <c r="B113" s="123">
        <v>125</v>
      </c>
      <c r="C113" s="159" t="s">
        <v>48</v>
      </c>
      <c r="D113" s="159" t="s">
        <v>333</v>
      </c>
      <c r="E113" s="159" t="s">
        <v>334</v>
      </c>
      <c r="F113" s="125" t="s">
        <v>311</v>
      </c>
      <c r="G113" s="113"/>
      <c r="H113" s="119"/>
      <c r="I113" s="120" t="s">
        <v>372</v>
      </c>
      <c r="J113" s="180"/>
      <c r="K113" s="184"/>
    </row>
    <row r="114" spans="2:11" ht="21.75" customHeight="1">
      <c r="B114" s="123">
        <v>126</v>
      </c>
      <c r="C114" s="159" t="s">
        <v>48</v>
      </c>
      <c r="D114" s="159" t="s">
        <v>335</v>
      </c>
      <c r="E114" s="159" t="s">
        <v>336</v>
      </c>
      <c r="F114" s="125" t="s">
        <v>311</v>
      </c>
      <c r="G114" s="113"/>
      <c r="H114" s="119"/>
      <c r="I114" s="120" t="s">
        <v>372</v>
      </c>
      <c r="J114" s="180"/>
      <c r="K114" s="184"/>
    </row>
    <row r="115" spans="2:11" ht="21.75" customHeight="1">
      <c r="B115" s="123">
        <v>127</v>
      </c>
      <c r="C115" s="159" t="s">
        <v>48</v>
      </c>
      <c r="D115" s="159" t="s">
        <v>337</v>
      </c>
      <c r="E115" s="159" t="s">
        <v>338</v>
      </c>
      <c r="F115" s="125" t="s">
        <v>311</v>
      </c>
      <c r="G115" s="113"/>
      <c r="H115" s="119"/>
      <c r="I115" s="120" t="s">
        <v>372</v>
      </c>
      <c r="J115" s="180"/>
      <c r="K115" s="184"/>
    </row>
    <row r="116" spans="2:11" ht="21.75" customHeight="1">
      <c r="B116" s="123">
        <v>128</v>
      </c>
      <c r="C116" s="159" t="s">
        <v>48</v>
      </c>
      <c r="D116" s="159" t="s">
        <v>339</v>
      </c>
      <c r="E116" s="159" t="s">
        <v>340</v>
      </c>
      <c r="F116" s="125" t="s">
        <v>311</v>
      </c>
      <c r="G116" s="113"/>
      <c r="H116" s="119"/>
      <c r="I116" s="120" t="s">
        <v>372</v>
      </c>
      <c r="J116" s="180"/>
      <c r="K116" s="184"/>
    </row>
    <row r="117" spans="2:11" ht="21.75" customHeight="1">
      <c r="B117" s="123">
        <v>129</v>
      </c>
      <c r="C117" s="160" t="s">
        <v>48</v>
      </c>
      <c r="D117" s="159" t="s">
        <v>304</v>
      </c>
      <c r="E117" s="159" t="s">
        <v>341</v>
      </c>
      <c r="F117" s="125" t="s">
        <v>311</v>
      </c>
      <c r="G117" s="113"/>
      <c r="H117" s="119"/>
      <c r="I117" s="120" t="s">
        <v>372</v>
      </c>
      <c r="J117" s="180"/>
      <c r="K117" s="184"/>
    </row>
    <row r="118" spans="2:11" ht="21.75" customHeight="1">
      <c r="B118" s="123">
        <v>130</v>
      </c>
      <c r="C118" s="160" t="s">
        <v>48</v>
      </c>
      <c r="D118" s="159" t="s">
        <v>342</v>
      </c>
      <c r="E118" s="159" t="s">
        <v>343</v>
      </c>
      <c r="F118" s="125" t="s">
        <v>311</v>
      </c>
      <c r="G118" s="113"/>
      <c r="H118" s="119"/>
      <c r="I118" s="120" t="s">
        <v>372</v>
      </c>
      <c r="J118" s="180"/>
      <c r="K118" s="184"/>
    </row>
    <row r="119" spans="2:11" ht="21.75" customHeight="1">
      <c r="B119" s="123">
        <v>131</v>
      </c>
      <c r="C119" s="160" t="s">
        <v>48</v>
      </c>
      <c r="D119" s="159" t="s">
        <v>344</v>
      </c>
      <c r="E119" s="159" t="s">
        <v>345</v>
      </c>
      <c r="F119" s="125" t="s">
        <v>311</v>
      </c>
      <c r="G119" s="113"/>
      <c r="H119" s="119"/>
      <c r="I119" s="120" t="s">
        <v>372</v>
      </c>
      <c r="J119" s="180"/>
      <c r="K119" s="184"/>
    </row>
    <row r="120" spans="2:11" ht="21.75" customHeight="1">
      <c r="B120" s="123">
        <v>132</v>
      </c>
      <c r="C120" s="160" t="s">
        <v>49</v>
      </c>
      <c r="D120" s="159" t="s">
        <v>346</v>
      </c>
      <c r="E120" s="159" t="s">
        <v>347</v>
      </c>
      <c r="F120" s="125" t="s">
        <v>311</v>
      </c>
      <c r="G120" s="113"/>
      <c r="H120" s="119"/>
      <c r="I120" s="120" t="s">
        <v>372</v>
      </c>
      <c r="J120" s="180"/>
      <c r="K120" s="184"/>
    </row>
    <row r="121" spans="2:11" ht="21.75" customHeight="1">
      <c r="B121" s="123">
        <v>133</v>
      </c>
      <c r="C121" s="160" t="s">
        <v>48</v>
      </c>
      <c r="D121" s="159" t="s">
        <v>348</v>
      </c>
      <c r="E121" s="159" t="s">
        <v>327</v>
      </c>
      <c r="F121" s="125" t="s">
        <v>311</v>
      </c>
      <c r="G121" s="113"/>
      <c r="H121" s="119"/>
      <c r="I121" s="120" t="s">
        <v>372</v>
      </c>
      <c r="J121" s="180"/>
      <c r="K121" s="184"/>
    </row>
    <row r="122" spans="2:11" ht="21.75" customHeight="1" thickBot="1">
      <c r="B122" s="130">
        <v>134</v>
      </c>
      <c r="C122" s="163" t="s">
        <v>48</v>
      </c>
      <c r="D122" s="162" t="s">
        <v>303</v>
      </c>
      <c r="E122" s="162" t="s">
        <v>349</v>
      </c>
      <c r="F122" s="155" t="s">
        <v>311</v>
      </c>
      <c r="G122" s="148"/>
      <c r="H122" s="149"/>
      <c r="I122" s="120" t="s">
        <v>372</v>
      </c>
      <c r="J122" s="181"/>
      <c r="K122" s="185"/>
    </row>
    <row r="123" spans="2:11" ht="21.75" customHeight="1" thickBot="1">
      <c r="B123" s="151">
        <v>135</v>
      </c>
      <c r="C123" s="157" t="s">
        <v>48</v>
      </c>
      <c r="D123" s="157" t="s">
        <v>352</v>
      </c>
      <c r="E123" s="157" t="s">
        <v>353</v>
      </c>
      <c r="F123" s="152" t="s">
        <v>354</v>
      </c>
      <c r="G123" s="153"/>
      <c r="H123" s="154"/>
      <c r="I123" s="120" t="s">
        <v>372</v>
      </c>
      <c r="J123" s="179" t="s">
        <v>305</v>
      </c>
      <c r="K123" s="183" t="s">
        <v>371</v>
      </c>
    </row>
    <row r="124" spans="2:11" ht="21.75" customHeight="1">
      <c r="B124" s="123">
        <v>136</v>
      </c>
      <c r="C124" s="158" t="s">
        <v>48</v>
      </c>
      <c r="D124" s="158" t="s">
        <v>355</v>
      </c>
      <c r="E124" s="158" t="s">
        <v>356</v>
      </c>
      <c r="F124" s="152" t="s">
        <v>354</v>
      </c>
      <c r="G124" s="113"/>
      <c r="H124" s="119"/>
      <c r="I124" s="120" t="s">
        <v>372</v>
      </c>
      <c r="J124" s="180"/>
      <c r="K124" s="184"/>
    </row>
    <row r="125" spans="2:11" ht="21.75" customHeight="1">
      <c r="B125" s="123">
        <v>137</v>
      </c>
      <c r="C125" s="158" t="s">
        <v>48</v>
      </c>
      <c r="D125" s="159" t="s">
        <v>357</v>
      </c>
      <c r="E125" s="159" t="s">
        <v>358</v>
      </c>
      <c r="F125" s="125" t="s">
        <v>354</v>
      </c>
      <c r="G125" s="113"/>
      <c r="H125" s="119"/>
      <c r="I125" s="120" t="s">
        <v>372</v>
      </c>
      <c r="J125" s="180"/>
      <c r="K125" s="184"/>
    </row>
    <row r="126" spans="2:11" ht="21.75" customHeight="1">
      <c r="B126" s="123">
        <v>138</v>
      </c>
      <c r="C126" s="158" t="s">
        <v>48</v>
      </c>
      <c r="D126" s="159" t="s">
        <v>359</v>
      </c>
      <c r="E126" s="159" t="s">
        <v>360</v>
      </c>
      <c r="F126" s="125" t="s">
        <v>354</v>
      </c>
      <c r="G126" s="113"/>
      <c r="H126" s="119"/>
      <c r="I126" s="120" t="s">
        <v>372</v>
      </c>
      <c r="J126" s="180"/>
      <c r="K126" s="184"/>
    </row>
    <row r="127" spans="2:11" ht="21.75" customHeight="1">
      <c r="B127" s="123">
        <v>139</v>
      </c>
      <c r="C127" s="158" t="s">
        <v>48</v>
      </c>
      <c r="D127" s="159" t="s">
        <v>306</v>
      </c>
      <c r="E127" s="159" t="s">
        <v>361</v>
      </c>
      <c r="F127" s="125" t="s">
        <v>354</v>
      </c>
      <c r="G127" s="113"/>
      <c r="H127" s="119"/>
      <c r="I127" s="120" t="s">
        <v>372</v>
      </c>
      <c r="J127" s="180"/>
      <c r="K127" s="184"/>
    </row>
    <row r="128" spans="2:11" ht="21.75" customHeight="1">
      <c r="B128" s="123">
        <v>140</v>
      </c>
      <c r="C128" s="159" t="s">
        <v>49</v>
      </c>
      <c r="D128" s="159" t="s">
        <v>362</v>
      </c>
      <c r="E128" s="159" t="s">
        <v>363</v>
      </c>
      <c r="F128" s="125" t="s">
        <v>354</v>
      </c>
      <c r="G128" s="113"/>
      <c r="H128" s="119"/>
      <c r="I128" s="120" t="s">
        <v>372</v>
      </c>
      <c r="J128" s="180"/>
      <c r="K128" s="184"/>
    </row>
    <row r="129" spans="2:11" ht="21.75" customHeight="1">
      <c r="B129" s="123">
        <v>141</v>
      </c>
      <c r="C129" s="158" t="s">
        <v>48</v>
      </c>
      <c r="D129" s="159" t="s">
        <v>364</v>
      </c>
      <c r="E129" s="159" t="s">
        <v>365</v>
      </c>
      <c r="F129" s="125" t="s">
        <v>354</v>
      </c>
      <c r="G129" s="113"/>
      <c r="H129" s="119"/>
      <c r="I129" s="120" t="s">
        <v>372</v>
      </c>
      <c r="J129" s="180"/>
      <c r="K129" s="184"/>
    </row>
    <row r="130" spans="2:11" ht="21.75" customHeight="1">
      <c r="B130" s="123">
        <v>142</v>
      </c>
      <c r="C130" s="158" t="s">
        <v>48</v>
      </c>
      <c r="D130" s="159" t="s">
        <v>366</v>
      </c>
      <c r="E130" s="159" t="s">
        <v>367</v>
      </c>
      <c r="F130" s="125" t="s">
        <v>354</v>
      </c>
      <c r="G130" s="113"/>
      <c r="H130" s="119"/>
      <c r="I130" s="120" t="s">
        <v>372</v>
      </c>
      <c r="J130" s="180"/>
      <c r="K130" s="184"/>
    </row>
    <row r="131" spans="2:11" ht="21.75" customHeight="1">
      <c r="B131" s="123">
        <v>143</v>
      </c>
      <c r="C131" s="160" t="s">
        <v>49</v>
      </c>
      <c r="D131" s="159" t="s">
        <v>368</v>
      </c>
      <c r="E131" s="159" t="s">
        <v>358</v>
      </c>
      <c r="F131" s="125" t="s">
        <v>354</v>
      </c>
      <c r="G131" s="113"/>
      <c r="H131" s="119"/>
      <c r="I131" s="120" t="s">
        <v>372</v>
      </c>
      <c r="J131" s="180"/>
      <c r="K131" s="184"/>
    </row>
    <row r="132" spans="2:11" ht="21.75" customHeight="1" thickBot="1">
      <c r="B132" s="130">
        <v>144</v>
      </c>
      <c r="C132" s="161" t="s">
        <v>48</v>
      </c>
      <c r="D132" s="162" t="s">
        <v>369</v>
      </c>
      <c r="E132" s="162" t="s">
        <v>370</v>
      </c>
      <c r="F132" s="155" t="s">
        <v>354</v>
      </c>
      <c r="G132" s="148"/>
      <c r="H132" s="149"/>
      <c r="I132" s="120" t="s">
        <v>372</v>
      </c>
      <c r="J132" s="181"/>
      <c r="K132" s="185"/>
    </row>
    <row r="133" spans="2:11" ht="22" customHeight="1">
      <c r="B133" s="115"/>
      <c r="C133" s="111"/>
      <c r="D133" s="111"/>
      <c r="E133" s="111"/>
      <c r="F133" s="111"/>
      <c r="G133" s="111"/>
      <c r="H133" s="111"/>
      <c r="I133" s="111"/>
      <c r="J133" s="111"/>
      <c r="K133" s="111"/>
    </row>
    <row r="134" spans="2:11" ht="22" customHeight="1">
      <c r="B134" s="115"/>
      <c r="C134" s="111"/>
      <c r="D134" s="111"/>
      <c r="E134" s="111"/>
      <c r="F134" s="111"/>
      <c r="G134" s="111"/>
      <c r="H134" s="111"/>
      <c r="I134" s="111"/>
      <c r="J134" s="111"/>
      <c r="K134" s="111"/>
    </row>
    <row r="135" spans="2:11" ht="22" customHeight="1">
      <c r="B135" s="115"/>
      <c r="C135" s="111"/>
      <c r="D135" s="111"/>
      <c r="E135" s="111"/>
      <c r="F135" s="111"/>
      <c r="G135" s="111"/>
      <c r="H135" s="111"/>
      <c r="I135" s="111"/>
      <c r="J135" s="111"/>
      <c r="K135" s="111"/>
    </row>
    <row r="136" spans="2:11" ht="22" customHeight="1">
      <c r="B136" s="115"/>
      <c r="C136" s="111"/>
      <c r="D136" s="111"/>
      <c r="E136" s="111"/>
      <c r="F136" s="111"/>
      <c r="G136" s="111"/>
      <c r="H136" s="111"/>
      <c r="I136" s="111"/>
      <c r="J136" s="111"/>
      <c r="K136" s="111"/>
    </row>
    <row r="137" spans="2:11" ht="22" customHeight="1">
      <c r="B137" s="115"/>
      <c r="C137" s="111"/>
      <c r="D137" s="111"/>
      <c r="E137" s="111"/>
      <c r="F137" s="111"/>
      <c r="G137" s="111"/>
      <c r="H137" s="111"/>
      <c r="I137" s="111"/>
      <c r="J137" s="111"/>
      <c r="K137" s="111"/>
    </row>
    <row r="138" spans="2:11" ht="22" customHeight="1">
      <c r="B138" s="115"/>
      <c r="C138" s="111"/>
      <c r="D138" s="111"/>
      <c r="E138" s="111"/>
      <c r="F138" s="111"/>
      <c r="G138" s="111"/>
      <c r="H138" s="111"/>
      <c r="I138" s="111"/>
      <c r="J138" s="111"/>
      <c r="K138" s="111"/>
    </row>
    <row r="139" spans="2:11" ht="22" customHeight="1">
      <c r="B139" s="115"/>
      <c r="C139" s="111"/>
      <c r="D139" s="111"/>
      <c r="E139" s="111"/>
      <c r="F139" s="111"/>
      <c r="G139" s="111"/>
      <c r="H139" s="111"/>
      <c r="I139" s="111"/>
      <c r="J139" s="111"/>
      <c r="K139" s="111"/>
    </row>
    <row r="140" spans="2:11" ht="22" customHeight="1">
      <c r="B140" s="115"/>
      <c r="C140" s="111"/>
      <c r="D140" s="111"/>
      <c r="E140" s="111"/>
      <c r="F140" s="111"/>
      <c r="G140" s="111"/>
      <c r="H140" s="111"/>
      <c r="I140" s="111"/>
      <c r="J140" s="111"/>
      <c r="K140" s="111"/>
    </row>
    <row r="141" spans="2:11" ht="22" customHeight="1">
      <c r="B141" s="115"/>
      <c r="C141" s="111"/>
      <c r="D141" s="111"/>
      <c r="E141" s="111"/>
      <c r="F141" s="111"/>
      <c r="G141" s="111"/>
      <c r="H141" s="111"/>
      <c r="I141" s="111"/>
      <c r="J141" s="111"/>
      <c r="K141" s="111"/>
    </row>
    <row r="142" spans="2:11" ht="22" customHeight="1">
      <c r="B142" s="115"/>
      <c r="C142" s="111"/>
      <c r="D142" s="111"/>
      <c r="E142" s="111"/>
      <c r="F142" s="111"/>
      <c r="G142" s="111"/>
      <c r="H142" s="111"/>
      <c r="I142" s="111"/>
      <c r="J142" s="111"/>
      <c r="K142" s="111"/>
    </row>
    <row r="143" spans="2:11" ht="22" customHeight="1">
      <c r="B143" s="115"/>
      <c r="C143" s="111"/>
      <c r="D143" s="111"/>
      <c r="E143" s="111"/>
      <c r="F143" s="111"/>
      <c r="G143" s="111"/>
      <c r="H143" s="111"/>
      <c r="I143" s="111"/>
      <c r="J143" s="111"/>
      <c r="K143" s="111"/>
    </row>
    <row r="144" spans="2:11" ht="22" customHeight="1">
      <c r="B144" s="115"/>
      <c r="C144" s="111"/>
      <c r="D144" s="111"/>
      <c r="E144" s="111"/>
      <c r="F144" s="111"/>
      <c r="G144" s="111"/>
      <c r="H144" s="111"/>
      <c r="I144" s="111"/>
      <c r="J144" s="111"/>
      <c r="K144" s="111"/>
    </row>
    <row r="145" spans="2:11" ht="22" customHeight="1">
      <c r="B145" s="115"/>
      <c r="C145" s="111"/>
      <c r="D145" s="111"/>
      <c r="E145" s="111"/>
      <c r="F145" s="111"/>
      <c r="G145" s="111"/>
      <c r="H145" s="111"/>
      <c r="I145" s="111"/>
      <c r="J145" s="111"/>
      <c r="K145" s="111"/>
    </row>
    <row r="146" spans="2:11" ht="22" customHeight="1">
      <c r="B146" s="115"/>
      <c r="C146" s="111"/>
      <c r="D146" s="111"/>
      <c r="E146" s="111"/>
      <c r="F146" s="111"/>
      <c r="G146" s="111"/>
      <c r="H146" s="111"/>
      <c r="I146" s="111"/>
      <c r="J146" s="111"/>
      <c r="K146" s="111"/>
    </row>
    <row r="147" spans="2:11" ht="22" customHeight="1">
      <c r="B147" s="115"/>
      <c r="C147" s="111"/>
      <c r="D147" s="111"/>
      <c r="E147" s="111"/>
      <c r="F147" s="111"/>
      <c r="G147" s="111"/>
      <c r="H147" s="111"/>
      <c r="I147" s="111"/>
      <c r="J147" s="111"/>
      <c r="K147" s="111"/>
    </row>
    <row r="148" spans="2:11" ht="22" customHeight="1">
      <c r="B148" s="115"/>
      <c r="C148" s="111"/>
      <c r="D148" s="111"/>
      <c r="E148" s="111"/>
      <c r="F148" s="111"/>
      <c r="G148" s="111"/>
      <c r="H148" s="111"/>
      <c r="I148" s="111"/>
      <c r="J148" s="111"/>
      <c r="K148" s="111"/>
    </row>
    <row r="149" spans="2:11" ht="22" customHeight="1">
      <c r="B149" s="114"/>
      <c r="C149" s="43"/>
      <c r="D149" s="32"/>
      <c r="E149" s="32"/>
      <c r="F149" s="44"/>
      <c r="G149" s="112"/>
      <c r="H149" s="45"/>
      <c r="I149" s="35"/>
      <c r="J149" s="34"/>
      <c r="K149" s="178"/>
    </row>
    <row r="150" spans="2:11" ht="22" customHeight="1">
      <c r="B150" s="114"/>
      <c r="C150" s="43"/>
      <c r="D150" s="32"/>
      <c r="E150" s="44"/>
      <c r="F150" s="44"/>
      <c r="G150" s="112"/>
      <c r="H150" s="45"/>
      <c r="I150" s="35"/>
      <c r="J150" s="46"/>
      <c r="K150" s="178"/>
    </row>
    <row r="151" spans="2:11" ht="22" customHeight="1">
      <c r="B151" s="114"/>
      <c r="C151" s="43"/>
      <c r="D151" s="44"/>
      <c r="E151" s="44"/>
      <c r="F151" s="44"/>
      <c r="G151" s="112"/>
      <c r="H151" s="45"/>
      <c r="I151" s="35"/>
      <c r="J151" s="34"/>
      <c r="K151" s="178"/>
    </row>
    <row r="152" spans="2:11" ht="22" customHeight="1">
      <c r="B152" s="114"/>
      <c r="C152" s="43"/>
      <c r="D152" s="44"/>
      <c r="E152" s="44"/>
      <c r="F152" s="44"/>
      <c r="G152" s="112"/>
      <c r="H152" s="45"/>
      <c r="I152" s="35"/>
      <c r="J152" s="34"/>
      <c r="K152" s="178"/>
    </row>
    <row r="153" spans="2:11" ht="22" customHeight="1">
      <c r="B153" s="114"/>
      <c r="C153" s="43"/>
      <c r="D153" s="44"/>
      <c r="E153" s="44"/>
      <c r="F153" s="44"/>
      <c r="G153" s="112"/>
      <c r="H153" s="45"/>
      <c r="I153" s="35"/>
      <c r="J153" s="34"/>
      <c r="K153" s="178"/>
    </row>
    <row r="154" spans="2:11" ht="22" customHeight="1">
      <c r="B154" s="114"/>
      <c r="C154" s="43"/>
      <c r="D154" s="44"/>
      <c r="E154" s="44"/>
      <c r="F154" s="44"/>
      <c r="G154" s="112"/>
      <c r="H154" s="45"/>
      <c r="I154" s="47"/>
      <c r="J154" s="34"/>
      <c r="K154" s="178"/>
    </row>
    <row r="155" spans="2:11" ht="22" customHeight="1">
      <c r="B155" s="114"/>
      <c r="C155" s="43"/>
      <c r="D155" s="44"/>
      <c r="E155" s="44"/>
      <c r="F155" s="44"/>
      <c r="G155" s="112"/>
      <c r="H155" s="45"/>
      <c r="I155" s="47"/>
      <c r="J155" s="41"/>
      <c r="K155" s="178"/>
    </row>
    <row r="156" spans="2:11" ht="22" customHeight="1">
      <c r="B156" s="114"/>
      <c r="C156" s="43"/>
      <c r="D156" s="44"/>
      <c r="E156" s="44"/>
      <c r="F156" s="44"/>
      <c r="G156" s="112"/>
      <c r="H156" s="45"/>
      <c r="I156" s="47"/>
      <c r="J156" s="41"/>
      <c r="K156" s="178"/>
    </row>
    <row r="157" spans="2:11" ht="22" customHeight="1">
      <c r="B157" s="114"/>
      <c r="C157" s="43"/>
      <c r="D157" s="44"/>
      <c r="E157" s="44"/>
      <c r="F157" s="44"/>
      <c r="G157" s="112"/>
      <c r="H157" s="45"/>
      <c r="I157" s="47"/>
      <c r="J157" s="41"/>
      <c r="K157" s="178"/>
    </row>
    <row r="158" spans="2:11" ht="22" customHeight="1">
      <c r="B158" s="114"/>
      <c r="C158" s="43"/>
      <c r="D158" s="44"/>
      <c r="E158" s="44"/>
      <c r="F158" s="44"/>
      <c r="G158" s="112"/>
      <c r="H158" s="45"/>
      <c r="I158" s="47"/>
      <c r="J158" s="41"/>
      <c r="K158" s="178"/>
    </row>
    <row r="159" spans="2:11" ht="22" customHeight="1">
      <c r="B159" s="114"/>
      <c r="C159" s="43"/>
      <c r="D159" s="44"/>
      <c r="E159" s="44"/>
      <c r="F159" s="44"/>
      <c r="G159" s="112"/>
      <c r="H159" s="45"/>
      <c r="I159" s="47"/>
      <c r="J159" s="41"/>
      <c r="K159" s="178"/>
    </row>
    <row r="160" spans="2:11" ht="22" customHeight="1">
      <c r="B160" s="114"/>
      <c r="C160" s="43"/>
      <c r="D160" s="44"/>
      <c r="E160" s="44"/>
      <c r="F160" s="44"/>
      <c r="G160" s="112"/>
      <c r="H160" s="45"/>
      <c r="I160" s="47"/>
      <c r="J160" s="41"/>
      <c r="K160" s="42"/>
    </row>
    <row r="161" spans="2:11" ht="22" customHeight="1">
      <c r="B161" s="114"/>
      <c r="C161" s="43"/>
      <c r="D161" s="44"/>
      <c r="E161" s="44"/>
      <c r="F161" s="44"/>
      <c r="G161" s="112"/>
      <c r="H161" s="45"/>
      <c r="I161" s="47"/>
      <c r="J161" s="41"/>
      <c r="K161" s="42"/>
    </row>
    <row r="162" spans="2:11" ht="22" customHeight="1">
      <c r="B162" s="114"/>
      <c r="C162" s="43"/>
      <c r="D162" s="44"/>
      <c r="E162" s="44"/>
      <c r="F162" s="44"/>
      <c r="G162" s="112"/>
      <c r="H162" s="45"/>
      <c r="I162" s="47"/>
      <c r="J162" s="41"/>
      <c r="K162" s="42"/>
    </row>
    <row r="163" spans="2:11" ht="22" customHeight="1">
      <c r="B163" s="114"/>
      <c r="C163" s="43"/>
      <c r="D163" s="44"/>
      <c r="E163" s="44"/>
      <c r="F163" s="44"/>
      <c r="G163" s="112"/>
      <c r="H163" s="45"/>
      <c r="I163" s="47"/>
      <c r="J163" s="41"/>
      <c r="K163" s="42"/>
    </row>
    <row r="164" spans="2:11" ht="22" customHeight="1">
      <c r="B164" s="114"/>
      <c r="C164" s="43"/>
      <c r="D164" s="44"/>
      <c r="E164" s="44"/>
      <c r="F164" s="44"/>
      <c r="G164" s="112"/>
      <c r="H164" s="45"/>
      <c r="I164" s="47"/>
      <c r="J164" s="41"/>
      <c r="K164" s="42"/>
    </row>
    <row r="165" spans="2:11" ht="22" customHeight="1">
      <c r="B165" s="114"/>
      <c r="C165" s="43"/>
      <c r="D165" s="44"/>
      <c r="E165" s="44"/>
      <c r="F165" s="44"/>
      <c r="G165" s="112"/>
      <c r="H165" s="45"/>
      <c r="I165" s="47"/>
      <c r="J165" s="41"/>
      <c r="K165" s="42"/>
    </row>
    <row r="166" spans="2:11" ht="22" customHeight="1">
      <c r="B166" s="114"/>
      <c r="C166" s="43"/>
      <c r="D166" s="44"/>
      <c r="E166" s="44"/>
      <c r="F166" s="44"/>
      <c r="G166" s="112"/>
      <c r="H166" s="45"/>
      <c r="I166" s="40"/>
      <c r="J166" s="32"/>
      <c r="K166" s="177"/>
    </row>
    <row r="167" spans="2:11" ht="22" customHeight="1">
      <c r="B167" s="114"/>
      <c r="C167" s="43"/>
      <c r="D167" s="44"/>
      <c r="E167" s="44"/>
      <c r="F167" s="44"/>
      <c r="G167" s="112"/>
      <c r="H167" s="45"/>
      <c r="I167" s="40"/>
      <c r="J167" s="32"/>
      <c r="K167" s="177"/>
    </row>
    <row r="168" spans="2:11" ht="22" customHeight="1">
      <c r="B168" s="114"/>
      <c r="C168" s="43"/>
      <c r="D168" s="44"/>
      <c r="E168" s="44"/>
      <c r="F168" s="44"/>
      <c r="G168" s="112"/>
      <c r="H168" s="45"/>
      <c r="I168" s="40"/>
      <c r="J168" s="32"/>
      <c r="K168" s="177"/>
    </row>
    <row r="169" spans="2:11" ht="22" customHeight="1">
      <c r="B169" s="114"/>
      <c r="C169" s="43"/>
      <c r="D169" s="44"/>
      <c r="E169" s="44"/>
      <c r="F169" s="44"/>
      <c r="G169" s="112"/>
      <c r="H169" s="45"/>
      <c r="I169" s="40"/>
      <c r="J169" s="32"/>
      <c r="K169" s="177"/>
    </row>
    <row r="170" spans="2:11" ht="22" customHeight="1">
      <c r="B170" s="114"/>
      <c r="C170" s="43"/>
      <c r="D170" s="44"/>
      <c r="E170" s="44"/>
      <c r="F170" s="44"/>
      <c r="G170" s="112"/>
      <c r="H170" s="45"/>
      <c r="I170" s="40"/>
      <c r="J170" s="32"/>
      <c r="K170" s="177"/>
    </row>
    <row r="171" spans="2:11" ht="22" customHeight="1">
      <c r="B171" s="114"/>
      <c r="C171" s="43"/>
      <c r="D171" s="44"/>
      <c r="E171" s="44"/>
      <c r="F171" s="44"/>
      <c r="G171" s="112"/>
      <c r="H171" s="45"/>
      <c r="I171" s="40"/>
      <c r="J171" s="32"/>
      <c r="K171" s="177"/>
    </row>
    <row r="172" spans="2:11" ht="22" customHeight="1">
      <c r="B172" s="114"/>
      <c r="C172" s="43"/>
      <c r="D172" s="44"/>
      <c r="E172" s="44"/>
      <c r="F172" s="44"/>
      <c r="G172" s="112"/>
      <c r="H172" s="45"/>
      <c r="I172" s="40"/>
      <c r="J172" s="32"/>
      <c r="K172" s="177"/>
    </row>
    <row r="173" spans="2:11" ht="22" customHeight="1">
      <c r="B173" s="114"/>
      <c r="C173" s="43"/>
      <c r="D173" s="44"/>
      <c r="E173" s="44"/>
      <c r="F173" s="44"/>
      <c r="G173" s="112"/>
      <c r="H173" s="45"/>
      <c r="I173" s="40"/>
      <c r="J173" s="32"/>
      <c r="K173" s="177"/>
    </row>
    <row r="174" spans="2:11" ht="22" customHeight="1">
      <c r="B174" s="114"/>
      <c r="C174" s="43"/>
      <c r="D174" s="44"/>
      <c r="E174" s="44"/>
      <c r="F174" s="44"/>
      <c r="G174" s="112"/>
      <c r="H174" s="45"/>
      <c r="I174" s="40"/>
      <c r="J174" s="32"/>
      <c r="K174" s="177"/>
    </row>
    <row r="175" spans="2:11" ht="22" customHeight="1">
      <c r="B175" s="114"/>
      <c r="C175" s="43"/>
      <c r="D175" s="44"/>
      <c r="E175" s="44"/>
      <c r="F175" s="44"/>
      <c r="G175" s="112"/>
      <c r="H175" s="45"/>
      <c r="I175" s="40"/>
      <c r="J175" s="32"/>
      <c r="K175" s="177"/>
    </row>
    <row r="176" spans="2:11" ht="22" customHeight="1">
      <c r="B176" s="114"/>
      <c r="C176" s="43"/>
      <c r="D176" s="44"/>
      <c r="E176" s="44"/>
      <c r="F176" s="44"/>
      <c r="G176" s="112"/>
      <c r="H176" s="45"/>
      <c r="I176" s="40"/>
      <c r="J176" s="32"/>
      <c r="K176" s="177"/>
    </row>
    <row r="177" spans="2:11" ht="22" customHeight="1">
      <c r="B177" s="114"/>
      <c r="C177" s="43"/>
      <c r="D177" s="44"/>
      <c r="E177" s="44"/>
      <c r="F177" s="44"/>
      <c r="G177" s="112"/>
      <c r="H177" s="45"/>
      <c r="I177" s="40"/>
      <c r="J177" s="32"/>
      <c r="K177" s="177"/>
    </row>
    <row r="178" spans="2:11" ht="22" customHeight="1">
      <c r="B178" s="114"/>
      <c r="C178" s="43"/>
      <c r="D178" s="44"/>
      <c r="E178" s="44"/>
      <c r="F178" s="44"/>
      <c r="G178" s="112"/>
      <c r="H178" s="45"/>
      <c r="I178" s="40"/>
      <c r="J178" s="32"/>
      <c r="K178" s="177"/>
    </row>
    <row r="179" spans="2:11" ht="22" customHeight="1">
      <c r="B179" s="114"/>
      <c r="C179" s="43"/>
      <c r="D179" s="44"/>
      <c r="E179" s="44"/>
      <c r="F179" s="44"/>
      <c r="G179" s="112"/>
      <c r="H179" s="45"/>
      <c r="I179" s="40"/>
      <c r="J179" s="32"/>
      <c r="K179" s="177"/>
    </row>
    <row r="180" spans="2:11" ht="22" customHeight="1">
      <c r="B180" s="114"/>
      <c r="C180" s="43"/>
      <c r="D180" s="44"/>
      <c r="E180" s="44"/>
      <c r="F180" s="44"/>
      <c r="G180" s="112"/>
      <c r="H180" s="45"/>
      <c r="I180" s="40"/>
      <c r="J180" s="32"/>
      <c r="K180" s="177"/>
    </row>
    <row r="181" spans="2:11" ht="22" customHeight="1">
      <c r="B181" s="114"/>
      <c r="C181" s="43"/>
      <c r="D181" s="44"/>
      <c r="E181" s="44"/>
      <c r="F181" s="44"/>
      <c r="G181" s="112"/>
      <c r="H181" s="45"/>
      <c r="I181" s="40"/>
      <c r="J181" s="32"/>
      <c r="K181" s="177"/>
    </row>
    <row r="182" spans="2:11" ht="22" customHeight="1">
      <c r="B182" s="114"/>
      <c r="C182" s="48"/>
      <c r="D182" s="44"/>
      <c r="E182" s="32"/>
      <c r="F182" s="44"/>
      <c r="G182" s="112"/>
      <c r="H182" s="45"/>
      <c r="I182" s="40"/>
      <c r="J182" s="32"/>
      <c r="K182" s="177"/>
    </row>
    <row r="183" spans="2:11" ht="22" customHeight="1">
      <c r="B183" s="114"/>
      <c r="C183" s="48"/>
      <c r="D183" s="32"/>
      <c r="E183" s="32"/>
      <c r="F183" s="44"/>
      <c r="G183" s="112"/>
      <c r="H183" s="45"/>
      <c r="I183" s="40"/>
      <c r="J183" s="32"/>
      <c r="K183" s="177"/>
    </row>
    <row r="184" spans="2:11" ht="22" customHeight="1">
      <c r="B184" s="114"/>
      <c r="C184" s="48"/>
      <c r="D184" s="32"/>
      <c r="E184" s="32"/>
      <c r="F184" s="44"/>
      <c r="G184" s="112"/>
      <c r="H184" s="45"/>
      <c r="I184" s="40"/>
      <c r="J184" s="32"/>
      <c r="K184" s="177"/>
    </row>
    <row r="185" spans="2:11" ht="22" customHeight="1">
      <c r="B185" s="114"/>
      <c r="C185" s="48"/>
      <c r="D185" s="32"/>
      <c r="E185" s="32"/>
      <c r="F185" s="44"/>
      <c r="G185" s="112"/>
      <c r="H185" s="45"/>
      <c r="I185" s="40"/>
      <c r="J185" s="32"/>
      <c r="K185" s="177"/>
    </row>
    <row r="186" spans="2:11" ht="22" customHeight="1">
      <c r="B186" s="114"/>
      <c r="C186" s="48"/>
      <c r="D186" s="32"/>
      <c r="E186" s="32"/>
      <c r="F186" s="44"/>
      <c r="G186" s="112"/>
      <c r="H186" s="45"/>
      <c r="I186" s="40"/>
      <c r="J186" s="32"/>
      <c r="K186" s="177"/>
    </row>
    <row r="187" spans="2:11" ht="22" customHeight="1">
      <c r="B187" s="114"/>
      <c r="C187" s="48"/>
      <c r="D187" s="32"/>
      <c r="E187" s="32"/>
      <c r="F187" s="44"/>
      <c r="G187" s="112"/>
      <c r="H187" s="45"/>
      <c r="I187" s="40"/>
      <c r="J187" s="32"/>
      <c r="K187" s="177"/>
    </row>
    <row r="188" spans="2:11" ht="22" customHeight="1">
      <c r="B188" s="114"/>
      <c r="C188" s="48"/>
      <c r="D188" s="32"/>
      <c r="E188" s="32"/>
      <c r="F188" s="44"/>
      <c r="G188" s="112"/>
      <c r="H188" s="45"/>
      <c r="I188" s="40"/>
      <c r="J188" s="32"/>
      <c r="K188" s="177"/>
    </row>
    <row r="189" spans="2:11" ht="22" customHeight="1">
      <c r="B189" s="114"/>
      <c r="C189" s="48"/>
      <c r="D189" s="32"/>
      <c r="E189" s="32"/>
      <c r="F189" s="44"/>
      <c r="G189" s="112"/>
      <c r="H189" s="45"/>
      <c r="I189" s="40"/>
      <c r="J189" s="32"/>
      <c r="K189" s="177"/>
    </row>
    <row r="190" spans="2:11" ht="22" customHeight="1">
      <c r="B190" s="114"/>
      <c r="C190" s="48"/>
      <c r="D190" s="32"/>
      <c r="E190" s="32"/>
      <c r="F190" s="44"/>
      <c r="G190" s="112"/>
      <c r="H190" s="45"/>
      <c r="I190" s="40"/>
      <c r="J190" s="32"/>
      <c r="K190" s="177"/>
    </row>
    <row r="191" spans="2:11" ht="22" customHeight="1">
      <c r="B191" s="114"/>
      <c r="C191" s="48"/>
      <c r="D191" s="32"/>
      <c r="E191" s="32"/>
      <c r="F191" s="44"/>
      <c r="G191" s="112"/>
      <c r="H191" s="45"/>
      <c r="I191" s="40"/>
      <c r="J191" s="32"/>
      <c r="K191" s="177"/>
    </row>
    <row r="192" spans="2:11" ht="22" customHeight="1">
      <c r="B192" s="114"/>
      <c r="C192" s="48"/>
      <c r="D192" s="32"/>
      <c r="E192" s="32"/>
      <c r="F192" s="44"/>
      <c r="G192" s="112"/>
      <c r="H192" s="45"/>
      <c r="I192" s="40"/>
      <c r="J192" s="32"/>
      <c r="K192" s="177"/>
    </row>
    <row r="193" spans="2:11" ht="22" customHeight="1">
      <c r="B193" s="114"/>
      <c r="C193" s="48"/>
      <c r="D193" s="32"/>
      <c r="E193" s="32"/>
      <c r="F193" s="44"/>
      <c r="G193" s="112"/>
      <c r="H193" s="45"/>
      <c r="I193" s="40"/>
      <c r="J193" s="32"/>
      <c r="K193" s="177"/>
    </row>
    <row r="194" spans="2:11" ht="22" customHeight="1">
      <c r="B194" s="114"/>
      <c r="C194" s="32"/>
      <c r="D194" s="32"/>
      <c r="E194" s="32"/>
      <c r="F194" s="44"/>
      <c r="G194" s="112"/>
      <c r="H194" s="45"/>
      <c r="I194" s="40"/>
      <c r="J194" s="32"/>
      <c r="K194" s="177"/>
    </row>
    <row r="195" spans="2:11" ht="22" customHeight="1">
      <c r="B195" s="114"/>
      <c r="C195" s="32"/>
      <c r="D195" s="32"/>
      <c r="E195" s="32"/>
      <c r="F195" s="44"/>
      <c r="G195" s="112"/>
      <c r="H195" s="45"/>
      <c r="I195" s="40"/>
      <c r="J195" s="32"/>
      <c r="K195" s="177"/>
    </row>
    <row r="196" spans="2:11" ht="22" customHeight="1">
      <c r="B196" s="114"/>
      <c r="C196" s="32"/>
      <c r="D196" s="32"/>
      <c r="E196" s="32"/>
      <c r="F196" s="44"/>
      <c r="G196" s="112"/>
      <c r="H196" s="45"/>
      <c r="I196" s="40"/>
      <c r="J196" s="32"/>
      <c r="K196" s="32"/>
    </row>
    <row r="197" spans="2:11" ht="22" customHeight="1">
      <c r="B197" s="114"/>
      <c r="C197" s="32"/>
      <c r="D197" s="32"/>
      <c r="E197" s="32"/>
      <c r="F197" s="44"/>
      <c r="G197" s="112"/>
      <c r="H197" s="45"/>
      <c r="I197" s="40"/>
      <c r="J197" s="32"/>
      <c r="K197" s="32"/>
    </row>
    <row r="198" spans="2:11" ht="22" customHeight="1">
      <c r="B198" s="114"/>
      <c r="C198" s="32"/>
      <c r="D198" s="32"/>
      <c r="E198" s="32"/>
      <c r="F198" s="32"/>
      <c r="G198" s="112"/>
      <c r="H198" s="35"/>
      <c r="I198" s="40"/>
      <c r="J198" s="182"/>
      <c r="K198" s="182"/>
    </row>
    <row r="199" spans="2:11" ht="22" customHeight="1">
      <c r="B199" s="114"/>
      <c r="C199" s="32"/>
      <c r="D199" s="32"/>
      <c r="E199" s="32"/>
      <c r="F199" s="44"/>
      <c r="G199" s="112"/>
      <c r="H199" s="35"/>
      <c r="I199" s="40"/>
      <c r="J199" s="182"/>
      <c r="K199" s="182"/>
    </row>
    <row r="200" spans="2:11" ht="22" customHeight="1">
      <c r="B200" s="114"/>
      <c r="C200" s="32"/>
      <c r="D200" s="32"/>
      <c r="E200" s="32"/>
      <c r="F200" s="44"/>
      <c r="G200" s="112"/>
      <c r="H200" s="35"/>
      <c r="I200" s="40"/>
      <c r="J200" s="182"/>
      <c r="K200" s="182"/>
    </row>
    <row r="201" spans="2:11" ht="22" customHeight="1">
      <c r="B201" s="114"/>
      <c r="C201" s="32"/>
      <c r="D201" s="32"/>
      <c r="E201" s="32"/>
      <c r="F201" s="32"/>
      <c r="G201" s="112"/>
      <c r="H201" s="32"/>
      <c r="I201" s="40"/>
      <c r="J201" s="182"/>
      <c r="K201" s="182"/>
    </row>
    <row r="202" spans="2:11" ht="22" customHeight="1">
      <c r="B202" s="114"/>
      <c r="C202" s="32"/>
      <c r="D202" s="32"/>
      <c r="E202" s="32"/>
      <c r="F202" s="32"/>
      <c r="G202" s="112"/>
      <c r="H202" s="32"/>
      <c r="I202" s="40"/>
      <c r="J202" s="46"/>
      <c r="K202" s="46"/>
    </row>
    <row r="203" spans="2:11" ht="22" customHeight="1">
      <c r="B203" s="114"/>
      <c r="C203" s="32"/>
      <c r="D203" s="32"/>
      <c r="E203" s="32"/>
      <c r="F203" s="32"/>
      <c r="G203" s="112"/>
      <c r="H203" s="32"/>
      <c r="I203" s="40"/>
      <c r="J203" s="46"/>
      <c r="K203" s="46"/>
    </row>
    <row r="204" spans="2:11" ht="22" customHeight="1">
      <c r="B204" s="114"/>
      <c r="C204" s="32"/>
      <c r="D204" s="32"/>
      <c r="E204" s="32"/>
      <c r="F204" s="32"/>
      <c r="G204" s="112"/>
      <c r="H204" s="32"/>
      <c r="I204" s="40"/>
      <c r="J204" s="46"/>
      <c r="K204" s="46"/>
    </row>
    <row r="205" spans="2:11" ht="22" customHeight="1">
      <c r="B205" s="114"/>
      <c r="C205" s="32"/>
      <c r="D205" s="32"/>
      <c r="E205" s="32"/>
      <c r="F205" s="32"/>
      <c r="G205" s="112"/>
      <c r="H205" s="32"/>
      <c r="I205" s="40"/>
      <c r="J205" s="46"/>
      <c r="K205" s="46"/>
    </row>
    <row r="206" spans="2:11" ht="22" customHeight="1">
      <c r="B206" s="114"/>
      <c r="C206" s="32"/>
      <c r="D206" s="32"/>
      <c r="E206" s="32"/>
      <c r="F206" s="32"/>
      <c r="G206" s="112"/>
      <c r="H206" s="32"/>
      <c r="I206" s="40"/>
      <c r="J206" s="46"/>
      <c r="K206" s="46"/>
    </row>
    <row r="207" spans="2:11" ht="22" customHeight="1">
      <c r="B207" s="114"/>
      <c r="C207" s="32"/>
      <c r="D207" s="32"/>
      <c r="E207" s="32"/>
      <c r="F207" s="32"/>
      <c r="G207" s="112"/>
      <c r="H207" s="32"/>
      <c r="I207" s="40"/>
      <c r="J207" s="46"/>
      <c r="K207" s="46"/>
    </row>
    <row r="208" spans="2:11" ht="22" customHeight="1">
      <c r="B208" s="114"/>
      <c r="C208" s="32"/>
      <c r="D208" s="32"/>
      <c r="E208" s="32"/>
      <c r="F208" s="32"/>
      <c r="G208" s="112"/>
      <c r="H208" s="32"/>
      <c r="I208" s="40"/>
      <c r="J208" s="46"/>
      <c r="K208" s="46"/>
    </row>
    <row r="209" spans="2:11" ht="22" customHeight="1">
      <c r="B209" s="114"/>
      <c r="C209" s="32"/>
      <c r="D209" s="32"/>
      <c r="E209" s="32"/>
      <c r="F209" s="32"/>
      <c r="G209" s="112"/>
      <c r="H209" s="32"/>
      <c r="I209" s="40"/>
      <c r="J209" s="46"/>
      <c r="K209" s="46"/>
    </row>
    <row r="210" spans="2:11" ht="22" customHeight="1">
      <c r="B210" s="114"/>
      <c r="C210" s="32"/>
      <c r="D210" s="32"/>
      <c r="E210" s="32"/>
      <c r="F210" s="32"/>
      <c r="G210" s="112"/>
      <c r="H210" s="32"/>
      <c r="I210" s="40"/>
      <c r="J210" s="46"/>
      <c r="K210" s="46"/>
    </row>
    <row r="211" spans="2:11" ht="22" customHeight="1">
      <c r="B211" s="114"/>
      <c r="C211" s="32"/>
      <c r="D211" s="32"/>
      <c r="E211" s="32"/>
      <c r="F211" s="32"/>
      <c r="G211" s="112"/>
      <c r="H211" s="32"/>
      <c r="I211" s="40"/>
      <c r="J211" s="46"/>
      <c r="K211" s="46"/>
    </row>
    <row r="212" spans="2:11" ht="22" customHeight="1">
      <c r="B212" s="114"/>
      <c r="C212" s="32"/>
      <c r="D212" s="32"/>
      <c r="E212" s="32"/>
      <c r="F212" s="32"/>
      <c r="G212" s="112"/>
      <c r="H212" s="32"/>
      <c r="I212" s="40"/>
      <c r="J212" s="46"/>
      <c r="K212" s="46"/>
    </row>
    <row r="213" spans="2:11" ht="22" customHeight="1">
      <c r="B213" s="114"/>
      <c r="C213" s="32"/>
      <c r="D213" s="32"/>
      <c r="E213" s="32"/>
      <c r="F213" s="32"/>
      <c r="G213" s="112"/>
      <c r="H213" s="32"/>
      <c r="I213" s="40"/>
      <c r="J213" s="46"/>
      <c r="K213" s="46"/>
    </row>
    <row r="214" spans="2:11" ht="22" customHeight="1">
      <c r="B214" s="114"/>
      <c r="C214" s="32"/>
      <c r="D214" s="32"/>
      <c r="E214" s="32"/>
      <c r="F214" s="32"/>
      <c r="G214" s="112"/>
      <c r="H214" s="32"/>
      <c r="I214" s="40"/>
      <c r="J214" s="46"/>
      <c r="K214" s="46"/>
    </row>
    <row r="215" spans="2:11" ht="22" customHeight="1">
      <c r="B215" s="114"/>
      <c r="C215" s="32"/>
      <c r="D215" s="32"/>
      <c r="E215" s="32"/>
      <c r="F215" s="32"/>
      <c r="G215" s="112"/>
      <c r="H215" s="32"/>
      <c r="I215" s="40"/>
      <c r="J215" s="46"/>
      <c r="K215" s="46"/>
    </row>
    <row r="216" spans="2:11" ht="22" customHeight="1">
      <c r="B216" s="114"/>
      <c r="C216" s="32"/>
      <c r="D216" s="32"/>
      <c r="E216" s="32"/>
      <c r="F216" s="32"/>
      <c r="G216" s="112"/>
      <c r="H216" s="32"/>
      <c r="I216" s="40"/>
      <c r="J216" s="46"/>
      <c r="K216" s="46"/>
    </row>
    <row r="217" spans="2:11" ht="22" customHeight="1">
      <c r="B217" s="114"/>
      <c r="C217" s="32"/>
      <c r="D217" s="32"/>
      <c r="E217" s="32"/>
      <c r="F217" s="32"/>
      <c r="G217" s="112"/>
      <c r="H217" s="32"/>
      <c r="I217" s="40"/>
      <c r="J217" s="46"/>
      <c r="K217" s="46"/>
    </row>
    <row r="218" spans="2:11" ht="22" customHeight="1">
      <c r="B218" s="114"/>
      <c r="C218" s="32"/>
      <c r="D218" s="32"/>
      <c r="E218" s="32"/>
      <c r="F218" s="32"/>
      <c r="G218" s="112"/>
      <c r="H218" s="32"/>
      <c r="I218" s="40"/>
      <c r="J218" s="46"/>
      <c r="K218" s="46"/>
    </row>
    <row r="219" spans="2:11" ht="22" customHeight="1">
      <c r="B219" s="114"/>
      <c r="C219" s="32"/>
      <c r="D219" s="32"/>
      <c r="E219" s="32"/>
      <c r="F219" s="32"/>
      <c r="G219" s="112"/>
      <c r="H219" s="32"/>
      <c r="I219" s="40"/>
      <c r="J219" s="46"/>
      <c r="K219" s="46"/>
    </row>
    <row r="220" spans="2:11" ht="22" customHeight="1">
      <c r="B220" s="114"/>
      <c r="C220" s="32"/>
      <c r="D220" s="32"/>
      <c r="E220" s="32"/>
      <c r="F220" s="32"/>
      <c r="G220" s="112"/>
      <c r="H220" s="32"/>
      <c r="I220" s="40"/>
      <c r="J220" s="46"/>
      <c r="K220" s="46"/>
    </row>
    <row r="221" spans="2:11" ht="22" customHeight="1">
      <c r="B221" s="114"/>
      <c r="C221" s="32"/>
      <c r="D221" s="32"/>
      <c r="E221" s="32"/>
      <c r="F221" s="32"/>
      <c r="G221" s="112"/>
      <c r="H221" s="32"/>
      <c r="I221" s="40"/>
      <c r="J221" s="46"/>
      <c r="K221" s="46"/>
    </row>
    <row r="222" spans="2:11" ht="22" customHeight="1">
      <c r="B222" s="114"/>
      <c r="C222" s="32"/>
      <c r="D222" s="32"/>
      <c r="E222" s="32"/>
      <c r="F222" s="32"/>
      <c r="G222" s="112"/>
      <c r="H222" s="32"/>
      <c r="I222" s="40"/>
      <c r="J222" s="46"/>
      <c r="K222" s="46"/>
    </row>
    <row r="223" spans="2:11" ht="22" customHeight="1">
      <c r="B223" s="114"/>
      <c r="C223" s="32"/>
      <c r="D223" s="32"/>
      <c r="E223" s="32"/>
      <c r="F223" s="32"/>
      <c r="G223" s="112"/>
      <c r="H223" s="32"/>
      <c r="I223" s="40"/>
      <c r="J223" s="46"/>
      <c r="K223" s="46"/>
    </row>
    <row r="224" spans="2:11" ht="22" customHeight="1">
      <c r="B224" s="114"/>
      <c r="C224" s="32"/>
      <c r="D224" s="32"/>
      <c r="E224" s="32"/>
      <c r="F224" s="32"/>
      <c r="G224" s="112"/>
      <c r="H224" s="32"/>
      <c r="I224" s="40"/>
      <c r="J224" s="46"/>
      <c r="K224" s="46"/>
    </row>
    <row r="225" spans="2:11" ht="22" customHeight="1">
      <c r="B225" s="114"/>
      <c r="C225" s="32"/>
      <c r="D225" s="32"/>
      <c r="E225" s="32"/>
      <c r="F225" s="32"/>
      <c r="G225" s="112"/>
      <c r="H225" s="32"/>
      <c r="I225" s="40"/>
      <c r="J225" s="46"/>
      <c r="K225" s="46"/>
    </row>
    <row r="226" spans="2:11" ht="22" customHeight="1">
      <c r="B226" s="114"/>
      <c r="C226" s="32"/>
      <c r="D226" s="32"/>
      <c r="E226" s="32"/>
      <c r="F226" s="32"/>
      <c r="G226" s="112"/>
      <c r="H226" s="32"/>
      <c r="I226" s="40"/>
      <c r="J226" s="46"/>
      <c r="K226" s="46"/>
    </row>
    <row r="227" spans="2:11" ht="22" customHeight="1">
      <c r="B227" s="114"/>
      <c r="C227" s="32"/>
      <c r="D227" s="32"/>
      <c r="E227" s="32"/>
      <c r="F227" s="32"/>
      <c r="G227" s="112"/>
      <c r="H227" s="32"/>
      <c r="I227" s="40"/>
      <c r="J227" s="46"/>
      <c r="K227" s="46"/>
    </row>
    <row r="228" spans="2:11" ht="22" customHeight="1">
      <c r="B228" s="114"/>
      <c r="C228" s="32"/>
      <c r="D228" s="32"/>
      <c r="E228" s="32"/>
      <c r="F228" s="32"/>
      <c r="G228" s="112"/>
      <c r="H228" s="32"/>
      <c r="I228" s="40"/>
      <c r="J228" s="46"/>
      <c r="K228" s="46"/>
    </row>
    <row r="229" spans="2:11" ht="22" customHeight="1">
      <c r="B229" s="114"/>
      <c r="C229" s="32"/>
      <c r="D229" s="32"/>
      <c r="E229" s="32"/>
      <c r="F229" s="32"/>
      <c r="G229" s="112"/>
      <c r="H229" s="32"/>
      <c r="I229" s="40"/>
      <c r="J229" s="46"/>
      <c r="K229" s="46"/>
    </row>
    <row r="230" spans="2:11" ht="22" customHeight="1">
      <c r="B230" s="114"/>
      <c r="C230" s="32"/>
      <c r="D230" s="32"/>
      <c r="E230" s="32"/>
      <c r="F230" s="32"/>
      <c r="G230" s="112"/>
      <c r="H230" s="32"/>
      <c r="I230" s="40"/>
      <c r="J230" s="46"/>
      <c r="K230" s="46"/>
    </row>
    <row r="231" spans="2:11" ht="22" customHeight="1">
      <c r="B231" s="114"/>
      <c r="C231" s="32"/>
      <c r="D231" s="32"/>
      <c r="E231" s="32"/>
      <c r="F231" s="32"/>
      <c r="G231" s="112"/>
      <c r="H231" s="32"/>
      <c r="I231" s="40"/>
      <c r="J231" s="46"/>
      <c r="K231" s="46"/>
    </row>
    <row r="232" spans="2:11" ht="22" customHeight="1">
      <c r="B232" s="114"/>
      <c r="C232" s="32"/>
      <c r="D232" s="32"/>
      <c r="E232" s="32"/>
      <c r="F232" s="32"/>
      <c r="G232" s="112"/>
      <c r="H232" s="32"/>
      <c r="I232" s="40"/>
      <c r="J232" s="46"/>
      <c r="K232" s="46"/>
    </row>
    <row r="233" spans="2:11" ht="22" customHeight="1">
      <c r="B233" s="114"/>
      <c r="C233" s="32"/>
      <c r="D233" s="32"/>
      <c r="E233" s="32"/>
      <c r="F233" s="32"/>
      <c r="G233" s="112"/>
      <c r="H233" s="32"/>
      <c r="I233" s="40"/>
      <c r="J233" s="46"/>
      <c r="K233" s="46"/>
    </row>
    <row r="234" spans="2:11" ht="20.149999999999999" customHeight="1">
      <c r="B234" s="114"/>
      <c r="C234" s="32"/>
      <c r="D234" s="32"/>
      <c r="E234" s="32"/>
      <c r="F234" s="32"/>
      <c r="G234" s="112"/>
      <c r="H234" s="32"/>
      <c r="I234" s="40"/>
      <c r="J234" s="46"/>
      <c r="K234" s="46"/>
    </row>
    <row r="235" spans="2:11" ht="20.149999999999999" customHeight="1">
      <c r="B235" s="114"/>
      <c r="C235" s="32"/>
      <c r="D235" s="32"/>
      <c r="E235" s="32"/>
      <c r="F235" s="32"/>
      <c r="G235" s="112"/>
      <c r="H235" s="32"/>
      <c r="I235" s="40"/>
      <c r="J235" s="46"/>
      <c r="K235" s="46"/>
    </row>
    <row r="236" spans="2:11" ht="20.149999999999999" customHeight="1">
      <c r="B236" s="114"/>
      <c r="C236" s="32"/>
      <c r="D236" s="32"/>
      <c r="E236" s="32"/>
      <c r="F236" s="32"/>
      <c r="G236" s="112"/>
      <c r="H236" s="32"/>
      <c r="I236" s="40"/>
      <c r="J236" s="46"/>
      <c r="K236" s="46"/>
    </row>
    <row r="237" spans="2:11" ht="20.149999999999999" customHeight="1">
      <c r="B237" s="114"/>
      <c r="C237" s="32"/>
      <c r="D237" s="32"/>
      <c r="E237" s="32"/>
      <c r="F237" s="32"/>
      <c r="G237" s="112"/>
      <c r="H237" s="32"/>
      <c r="I237" s="40"/>
      <c r="J237" s="46"/>
      <c r="K237" s="46"/>
    </row>
    <row r="238" spans="2:11" ht="20.149999999999999" customHeight="1">
      <c r="B238" s="114"/>
      <c r="C238" s="32"/>
      <c r="D238" s="32"/>
      <c r="E238" s="32"/>
      <c r="F238" s="32"/>
      <c r="G238" s="112"/>
      <c r="H238" s="32"/>
      <c r="I238" s="40"/>
      <c r="J238" s="46"/>
      <c r="K238" s="46"/>
    </row>
    <row r="239" spans="2:11" ht="20.149999999999999" customHeight="1">
      <c r="B239" s="114"/>
      <c r="C239" s="32"/>
      <c r="D239" s="32"/>
      <c r="E239" s="32"/>
      <c r="F239" s="32"/>
      <c r="G239" s="112"/>
      <c r="H239" s="32"/>
      <c r="I239" s="40"/>
      <c r="J239" s="46"/>
      <c r="K239" s="46"/>
    </row>
    <row r="240" spans="2:11" ht="20.149999999999999" customHeight="1">
      <c r="B240" s="114"/>
      <c r="C240" s="32"/>
      <c r="D240" s="32"/>
      <c r="E240" s="32"/>
      <c r="F240" s="32"/>
      <c r="G240" s="112"/>
      <c r="H240" s="32"/>
      <c r="I240" s="40"/>
      <c r="J240" s="46"/>
      <c r="K240" s="46"/>
    </row>
    <row r="241" spans="2:11" ht="20.149999999999999" customHeight="1">
      <c r="B241" s="114"/>
      <c r="C241" s="32"/>
      <c r="D241" s="32"/>
      <c r="E241" s="32"/>
      <c r="F241" s="32"/>
      <c r="G241" s="112"/>
      <c r="H241" s="32"/>
      <c r="I241" s="40"/>
      <c r="J241" s="46"/>
      <c r="K241" s="46"/>
    </row>
    <row r="242" spans="2:11" ht="20.149999999999999" customHeight="1">
      <c r="B242" s="114"/>
      <c r="C242" s="32"/>
      <c r="D242" s="32"/>
      <c r="E242" s="32"/>
      <c r="F242" s="32"/>
      <c r="G242" s="112"/>
      <c r="H242" s="32"/>
      <c r="I242" s="40"/>
      <c r="J242" s="46"/>
      <c r="K242" s="46"/>
    </row>
    <row r="243" spans="2:11" ht="20.149999999999999" customHeight="1">
      <c r="B243" s="114"/>
      <c r="C243" s="32"/>
      <c r="D243" s="32"/>
      <c r="E243" s="32"/>
      <c r="F243" s="32"/>
      <c r="G243" s="112"/>
      <c r="H243" s="32"/>
      <c r="I243" s="40"/>
      <c r="J243" s="46"/>
      <c r="K243" s="46"/>
    </row>
    <row r="244" spans="2:11" ht="20.149999999999999" customHeight="1">
      <c r="B244" s="114"/>
      <c r="C244" s="32"/>
      <c r="D244" s="32"/>
      <c r="E244" s="32"/>
      <c r="F244" s="32"/>
      <c r="G244" s="112"/>
      <c r="H244" s="32"/>
      <c r="I244" s="40"/>
      <c r="J244" s="46"/>
      <c r="K244" s="46"/>
    </row>
    <row r="245" spans="2:11" ht="20.149999999999999" customHeight="1">
      <c r="B245" s="114"/>
      <c r="C245" s="32"/>
      <c r="D245" s="32"/>
      <c r="E245" s="32"/>
      <c r="F245" s="32"/>
      <c r="G245" s="112"/>
      <c r="H245" s="32"/>
      <c r="I245" s="40"/>
      <c r="J245" s="46"/>
      <c r="K245" s="46"/>
    </row>
    <row r="246" spans="2:11" ht="20.149999999999999" customHeight="1">
      <c r="B246" s="114"/>
      <c r="C246" s="32"/>
      <c r="D246" s="32"/>
      <c r="E246" s="32"/>
      <c r="F246" s="32"/>
      <c r="G246" s="112"/>
      <c r="H246" s="32"/>
      <c r="I246" s="40"/>
      <c r="J246" s="46"/>
      <c r="K246" s="46"/>
    </row>
    <row r="247" spans="2:11" ht="20.149999999999999" customHeight="1">
      <c r="B247" s="114"/>
      <c r="C247" s="32"/>
      <c r="D247" s="32"/>
      <c r="E247" s="32"/>
      <c r="F247" s="32"/>
      <c r="G247" s="112"/>
      <c r="H247" s="32"/>
      <c r="I247" s="40"/>
      <c r="J247" s="46"/>
      <c r="K247" s="46"/>
    </row>
    <row r="248" spans="2:11" ht="20.149999999999999" customHeight="1">
      <c r="B248" s="114"/>
      <c r="C248" s="32"/>
      <c r="D248" s="32"/>
      <c r="E248" s="32"/>
      <c r="F248" s="32"/>
      <c r="G248" s="112"/>
      <c r="H248" s="32"/>
      <c r="I248" s="40"/>
      <c r="J248" s="46"/>
      <c r="K248" s="46"/>
    </row>
    <row r="249" spans="2:11" ht="20.149999999999999" customHeight="1">
      <c r="B249" s="114"/>
      <c r="C249" s="32"/>
      <c r="D249" s="32"/>
      <c r="E249" s="32"/>
      <c r="F249" s="32"/>
      <c r="G249" s="112"/>
      <c r="H249" s="32"/>
      <c r="I249" s="40"/>
      <c r="J249" s="46"/>
      <c r="K249" s="46"/>
    </row>
    <row r="250" spans="2:11" ht="20.149999999999999" customHeight="1">
      <c r="B250" s="114"/>
      <c r="C250" s="32"/>
      <c r="D250" s="32"/>
      <c r="E250" s="32"/>
      <c r="F250" s="32"/>
      <c r="G250" s="112"/>
      <c r="H250" s="32"/>
      <c r="I250" s="40"/>
      <c r="J250" s="46"/>
      <c r="K250" s="46"/>
    </row>
    <row r="251" spans="2:11" ht="20.149999999999999" customHeight="1">
      <c r="B251" s="114"/>
      <c r="C251" s="32"/>
      <c r="D251" s="32"/>
      <c r="E251" s="32"/>
      <c r="F251" s="32"/>
      <c r="G251" s="112"/>
      <c r="H251" s="32"/>
      <c r="I251" s="40"/>
      <c r="J251" s="46"/>
      <c r="K251" s="46"/>
    </row>
    <row r="252" spans="2:11" ht="20.149999999999999" customHeight="1">
      <c r="B252" s="114"/>
      <c r="C252" s="32"/>
      <c r="D252" s="32"/>
      <c r="E252" s="32"/>
      <c r="F252" s="32"/>
      <c r="G252" s="112"/>
      <c r="H252" s="32"/>
      <c r="I252" s="40"/>
      <c r="J252" s="46"/>
      <c r="K252" s="46"/>
    </row>
    <row r="253" spans="2:11" ht="20.149999999999999" customHeight="1">
      <c r="B253" s="114"/>
      <c r="C253" s="32"/>
      <c r="D253" s="32"/>
      <c r="E253" s="32"/>
      <c r="F253" s="32"/>
      <c r="G253" s="112"/>
      <c r="H253" s="32"/>
      <c r="I253" s="40"/>
      <c r="J253" s="46"/>
      <c r="K253" s="46"/>
    </row>
    <row r="254" spans="2:11" ht="20.149999999999999" customHeight="1">
      <c r="B254" s="114"/>
      <c r="C254" s="32"/>
      <c r="D254" s="32"/>
      <c r="E254" s="32"/>
      <c r="F254" s="32"/>
      <c r="G254" s="112"/>
      <c r="H254" s="32"/>
      <c r="I254" s="40"/>
      <c r="J254" s="46"/>
      <c r="K254" s="46"/>
    </row>
    <row r="255" spans="2:11" ht="20.149999999999999" customHeight="1">
      <c r="B255" s="114"/>
      <c r="C255" s="32"/>
      <c r="D255" s="32"/>
      <c r="E255" s="32"/>
      <c r="F255" s="32"/>
      <c r="G255" s="112"/>
      <c r="H255" s="32"/>
      <c r="I255" s="40"/>
      <c r="J255" s="46"/>
      <c r="K255" s="46"/>
    </row>
    <row r="256" spans="2:11" ht="20.149999999999999" customHeight="1">
      <c r="B256" s="114"/>
      <c r="C256" s="32"/>
      <c r="D256" s="32"/>
      <c r="E256" s="32"/>
      <c r="F256" s="32"/>
      <c r="G256" s="112"/>
      <c r="H256" s="32"/>
      <c r="I256" s="40"/>
      <c r="J256" s="46"/>
      <c r="K256" s="46"/>
    </row>
    <row r="257" spans="2:11" ht="20.149999999999999" customHeight="1">
      <c r="B257" s="114"/>
      <c r="C257" s="32"/>
      <c r="D257" s="32"/>
      <c r="E257" s="32"/>
      <c r="F257" s="32"/>
      <c r="G257" s="112"/>
      <c r="H257" s="32"/>
      <c r="I257" s="40"/>
      <c r="J257" s="46"/>
      <c r="K257" s="46"/>
    </row>
    <row r="258" spans="2:11" ht="20.149999999999999" customHeight="1">
      <c r="B258" s="114"/>
      <c r="C258" s="32"/>
      <c r="D258" s="32"/>
      <c r="E258" s="32"/>
      <c r="F258" s="32"/>
      <c r="G258" s="112"/>
      <c r="H258" s="32"/>
      <c r="I258" s="40"/>
      <c r="J258" s="46"/>
      <c r="K258" s="46"/>
    </row>
    <row r="259" spans="2:11" ht="20.149999999999999" customHeight="1">
      <c r="B259" s="114"/>
      <c r="C259" s="32"/>
      <c r="D259" s="32"/>
      <c r="E259" s="32"/>
      <c r="F259" s="32"/>
      <c r="G259" s="112"/>
      <c r="H259" s="32"/>
      <c r="I259" s="40"/>
      <c r="J259" s="46"/>
      <c r="K259" s="46"/>
    </row>
    <row r="260" spans="2:11" ht="20.149999999999999" customHeight="1">
      <c r="B260" s="114"/>
      <c r="C260" s="32"/>
      <c r="D260" s="32"/>
      <c r="E260" s="32"/>
      <c r="F260" s="32"/>
      <c r="G260" s="112"/>
      <c r="H260" s="32"/>
      <c r="I260" s="40"/>
      <c r="J260" s="46"/>
      <c r="K260" s="46"/>
    </row>
    <row r="261" spans="2:11" ht="20.149999999999999" customHeight="1">
      <c r="B261" s="114"/>
      <c r="C261" s="32"/>
      <c r="D261" s="32"/>
      <c r="E261" s="32"/>
      <c r="F261" s="32"/>
      <c r="G261" s="112"/>
      <c r="H261" s="32"/>
      <c r="I261" s="40"/>
      <c r="J261" s="46"/>
      <c r="K261" s="46"/>
    </row>
    <row r="262" spans="2:11" ht="20.149999999999999" customHeight="1">
      <c r="B262" s="114"/>
      <c r="C262" s="32"/>
      <c r="D262" s="32"/>
      <c r="E262" s="32"/>
      <c r="F262" s="32"/>
      <c r="G262" s="112"/>
      <c r="H262" s="32"/>
      <c r="I262" s="40"/>
      <c r="J262" s="46"/>
      <c r="K262" s="46"/>
    </row>
    <row r="263" spans="2:11" ht="20.149999999999999" customHeight="1">
      <c r="B263" s="114"/>
      <c r="C263" s="32"/>
      <c r="D263" s="32"/>
      <c r="E263" s="32"/>
      <c r="F263" s="32"/>
      <c r="G263" s="112"/>
      <c r="H263" s="32"/>
      <c r="I263" s="40"/>
      <c r="J263" s="46"/>
      <c r="K263" s="46"/>
    </row>
    <row r="264" spans="2:11" ht="20.149999999999999" customHeight="1">
      <c r="B264" s="114"/>
      <c r="C264" s="32"/>
      <c r="D264" s="32"/>
      <c r="E264" s="32"/>
      <c r="F264" s="32"/>
      <c r="G264" s="112"/>
      <c r="H264" s="32"/>
      <c r="I264" s="40"/>
      <c r="J264" s="46"/>
      <c r="K264" s="46"/>
    </row>
    <row r="265" spans="2:11" ht="20.149999999999999" customHeight="1">
      <c r="B265" s="114"/>
      <c r="C265" s="32"/>
      <c r="D265" s="32"/>
      <c r="E265" s="32"/>
      <c r="F265" s="32"/>
      <c r="G265" s="112"/>
      <c r="H265" s="32"/>
      <c r="I265" s="40"/>
      <c r="J265" s="46"/>
      <c r="K265" s="46"/>
    </row>
    <row r="266" spans="2:11" ht="20.149999999999999" customHeight="1">
      <c r="B266" s="114"/>
      <c r="C266" s="32"/>
      <c r="D266" s="32"/>
      <c r="E266" s="32"/>
      <c r="F266" s="32"/>
      <c r="G266" s="112"/>
      <c r="H266" s="32"/>
      <c r="I266" s="40"/>
      <c r="J266" s="46"/>
      <c r="K266" s="46"/>
    </row>
    <row r="267" spans="2:11" ht="20.149999999999999" customHeight="1">
      <c r="B267" s="114"/>
      <c r="C267" s="32"/>
      <c r="D267" s="32"/>
      <c r="E267" s="32"/>
      <c r="F267" s="32"/>
      <c r="G267" s="112"/>
      <c r="H267" s="32"/>
      <c r="I267" s="40"/>
      <c r="J267" s="46"/>
      <c r="K267" s="46"/>
    </row>
    <row r="268" spans="2:11" ht="20.149999999999999" customHeight="1">
      <c r="B268" s="114"/>
      <c r="C268" s="32"/>
      <c r="D268" s="32"/>
      <c r="E268" s="32"/>
      <c r="F268" s="32"/>
      <c r="G268" s="112"/>
      <c r="H268" s="32"/>
      <c r="I268" s="40"/>
      <c r="J268" s="46"/>
      <c r="K268" s="46"/>
    </row>
    <row r="269" spans="2:11" ht="20.149999999999999" customHeight="1">
      <c r="B269" s="114"/>
      <c r="C269" s="32"/>
      <c r="D269" s="32"/>
      <c r="E269" s="32"/>
      <c r="F269" s="32"/>
      <c r="G269" s="112"/>
      <c r="H269" s="32"/>
      <c r="I269" s="40"/>
      <c r="J269" s="46"/>
      <c r="K269" s="46"/>
    </row>
    <row r="270" spans="2:11" ht="20.149999999999999" customHeight="1">
      <c r="B270" s="114"/>
      <c r="C270" s="32"/>
      <c r="D270" s="32"/>
      <c r="E270" s="32"/>
      <c r="F270" s="32"/>
      <c r="G270" s="112"/>
      <c r="H270" s="32"/>
      <c r="I270" s="40"/>
      <c r="J270" s="46"/>
      <c r="K270" s="46"/>
    </row>
    <row r="271" spans="2:11" ht="20.149999999999999" customHeight="1">
      <c r="B271" s="114"/>
      <c r="C271" s="32"/>
      <c r="D271" s="32"/>
      <c r="E271" s="32"/>
      <c r="F271" s="32"/>
      <c r="G271" s="112"/>
      <c r="H271" s="32"/>
      <c r="I271" s="40"/>
      <c r="J271" s="46"/>
      <c r="K271" s="46"/>
    </row>
    <row r="272" spans="2:11" ht="20.149999999999999" customHeight="1">
      <c r="B272" s="114"/>
      <c r="C272" s="32"/>
      <c r="D272" s="32"/>
      <c r="E272" s="32"/>
      <c r="F272" s="32"/>
      <c r="G272" s="112"/>
      <c r="H272" s="32"/>
      <c r="I272" s="40"/>
      <c r="J272" s="46"/>
      <c r="K272" s="46"/>
    </row>
    <row r="273" spans="2:11" ht="20.149999999999999" customHeight="1">
      <c r="B273" s="114"/>
      <c r="C273" s="32"/>
      <c r="D273" s="32"/>
      <c r="E273" s="32"/>
      <c r="F273" s="32"/>
      <c r="G273" s="112"/>
      <c r="H273" s="32"/>
      <c r="I273" s="40"/>
      <c r="J273" s="46"/>
      <c r="K273" s="46"/>
    </row>
    <row r="274" spans="2:11" ht="20.149999999999999" customHeight="1">
      <c r="B274" s="114"/>
      <c r="C274" s="32"/>
      <c r="D274" s="32"/>
      <c r="E274" s="32"/>
      <c r="F274" s="32"/>
      <c r="G274" s="112"/>
      <c r="H274" s="32"/>
      <c r="I274" s="40"/>
      <c r="J274" s="46"/>
      <c r="K274" s="46"/>
    </row>
    <row r="275" spans="2:11" ht="20.149999999999999" customHeight="1">
      <c r="B275" s="114"/>
      <c r="C275" s="32"/>
      <c r="D275" s="32"/>
      <c r="E275" s="32"/>
      <c r="F275" s="32"/>
      <c r="G275" s="112"/>
      <c r="H275" s="32"/>
      <c r="I275" s="40"/>
      <c r="J275" s="46"/>
      <c r="K275" s="46"/>
    </row>
    <row r="276" spans="2:11" ht="20.149999999999999" customHeight="1">
      <c r="B276" s="114"/>
      <c r="C276" s="32"/>
      <c r="D276" s="32"/>
      <c r="E276" s="32"/>
      <c r="F276" s="32"/>
      <c r="G276" s="112"/>
      <c r="H276" s="32"/>
      <c r="I276" s="40"/>
      <c r="J276" s="46"/>
      <c r="K276" s="46"/>
    </row>
    <row r="277" spans="2:11" ht="20.149999999999999" customHeight="1">
      <c r="B277" s="114"/>
      <c r="C277" s="32"/>
      <c r="D277" s="32"/>
      <c r="E277" s="32"/>
      <c r="F277" s="32"/>
      <c r="G277" s="112"/>
      <c r="H277" s="32"/>
      <c r="I277" s="40"/>
      <c r="J277" s="46"/>
      <c r="K277" s="46"/>
    </row>
    <row r="278" spans="2:11" ht="20.149999999999999" customHeight="1">
      <c r="B278" s="114"/>
      <c r="C278" s="32"/>
      <c r="D278" s="32"/>
      <c r="E278" s="32"/>
      <c r="F278" s="32"/>
      <c r="G278" s="112"/>
      <c r="H278" s="32"/>
      <c r="I278" s="40"/>
      <c r="J278" s="46"/>
      <c r="K278" s="46"/>
    </row>
    <row r="279" spans="2:11" ht="20.149999999999999" customHeight="1">
      <c r="B279" s="114"/>
      <c r="C279" s="32"/>
      <c r="D279" s="32"/>
      <c r="E279" s="32"/>
      <c r="F279" s="32"/>
      <c r="G279" s="112"/>
      <c r="H279" s="32"/>
      <c r="I279" s="40"/>
      <c r="J279" s="46"/>
      <c r="K279" s="46"/>
    </row>
    <row r="280" spans="2:11" ht="20.149999999999999" customHeight="1">
      <c r="B280" s="114"/>
      <c r="C280" s="32"/>
      <c r="D280" s="32"/>
      <c r="E280" s="32"/>
      <c r="F280" s="32"/>
      <c r="G280" s="112"/>
      <c r="H280" s="32"/>
      <c r="I280" s="40"/>
      <c r="J280" s="46"/>
      <c r="K280" s="46"/>
    </row>
    <row r="281" spans="2:11" ht="20.149999999999999" customHeight="1">
      <c r="B281" s="114"/>
      <c r="C281" s="32"/>
      <c r="D281" s="32"/>
      <c r="E281" s="32"/>
      <c r="F281" s="32"/>
      <c r="G281" s="112"/>
      <c r="H281" s="32"/>
      <c r="I281" s="40"/>
      <c r="J281" s="46"/>
      <c r="K281" s="46"/>
    </row>
    <row r="282" spans="2:11" ht="20.149999999999999" customHeight="1">
      <c r="B282" s="114"/>
      <c r="C282" s="32"/>
      <c r="D282" s="32"/>
      <c r="E282" s="32"/>
      <c r="F282" s="32"/>
      <c r="G282" s="112"/>
      <c r="H282" s="32"/>
      <c r="I282" s="40"/>
      <c r="J282" s="46"/>
      <c r="K282" s="46"/>
    </row>
    <row r="283" spans="2:11" ht="20.149999999999999" customHeight="1">
      <c r="B283" s="114"/>
      <c r="C283" s="32"/>
      <c r="D283" s="32"/>
      <c r="E283" s="32"/>
      <c r="F283" s="32"/>
      <c r="G283" s="112"/>
      <c r="H283" s="32"/>
      <c r="I283" s="40"/>
      <c r="J283" s="46"/>
      <c r="K283" s="46"/>
    </row>
    <row r="284" spans="2:11" ht="20.149999999999999" customHeight="1">
      <c r="B284" s="114"/>
      <c r="C284" s="32"/>
      <c r="D284" s="32"/>
      <c r="E284" s="32"/>
      <c r="F284" s="32"/>
      <c r="G284" s="112"/>
      <c r="H284" s="32"/>
      <c r="I284" s="40"/>
      <c r="J284" s="46"/>
      <c r="K284" s="46"/>
    </row>
    <row r="285" spans="2:11" ht="20.149999999999999" customHeight="1">
      <c r="B285" s="114"/>
      <c r="C285" s="32"/>
      <c r="D285" s="32"/>
      <c r="E285" s="32"/>
      <c r="F285" s="32"/>
      <c r="G285" s="112"/>
      <c r="H285" s="32"/>
      <c r="I285" s="40"/>
      <c r="J285" s="46"/>
      <c r="K285" s="46"/>
    </row>
    <row r="286" spans="2:11" ht="20.149999999999999" customHeight="1">
      <c r="B286" s="114"/>
      <c r="C286" s="32"/>
      <c r="D286" s="32"/>
      <c r="E286" s="32"/>
      <c r="F286" s="32"/>
      <c r="G286" s="112"/>
      <c r="H286" s="32"/>
      <c r="I286" s="40"/>
      <c r="J286" s="46"/>
      <c r="K286" s="46"/>
    </row>
    <row r="287" spans="2:11" ht="20.149999999999999" customHeight="1">
      <c r="B287" s="114"/>
      <c r="C287" s="32"/>
      <c r="D287" s="32"/>
      <c r="E287" s="32"/>
      <c r="F287" s="32"/>
      <c r="G287" s="112"/>
      <c r="H287" s="32"/>
      <c r="I287" s="40"/>
      <c r="J287" s="46"/>
      <c r="K287" s="46"/>
    </row>
    <row r="288" spans="2:11" ht="20.149999999999999" customHeight="1">
      <c r="B288" s="114"/>
      <c r="C288" s="32"/>
      <c r="D288" s="32"/>
      <c r="E288" s="32"/>
      <c r="F288" s="32"/>
      <c r="G288" s="112"/>
      <c r="H288" s="32"/>
      <c r="I288" s="40"/>
      <c r="J288" s="46"/>
      <c r="K288" s="46"/>
    </row>
    <row r="289" spans="2:11" ht="20.149999999999999" customHeight="1">
      <c r="B289" s="114"/>
      <c r="C289" s="32"/>
      <c r="D289" s="32"/>
      <c r="E289" s="32"/>
      <c r="F289" s="32"/>
      <c r="G289" s="112"/>
      <c r="H289" s="32"/>
      <c r="I289" s="40"/>
      <c r="J289" s="46"/>
      <c r="K289" s="46"/>
    </row>
    <row r="290" spans="2:11" ht="20.149999999999999" customHeight="1">
      <c r="B290" s="114"/>
      <c r="C290" s="32"/>
      <c r="D290" s="32"/>
      <c r="E290" s="32"/>
      <c r="F290" s="32"/>
      <c r="G290" s="112"/>
      <c r="H290" s="32"/>
      <c r="I290" s="40"/>
      <c r="J290" s="46"/>
      <c r="K290" s="46"/>
    </row>
    <row r="291" spans="2:11" ht="20.149999999999999" customHeight="1">
      <c r="B291" s="114"/>
      <c r="C291" s="32"/>
      <c r="D291" s="32"/>
      <c r="E291" s="32"/>
      <c r="F291" s="32"/>
      <c r="G291" s="112"/>
      <c r="H291" s="32"/>
      <c r="I291" s="40"/>
      <c r="J291" s="46"/>
      <c r="K291" s="46"/>
    </row>
    <row r="292" spans="2:11" ht="20.149999999999999" customHeight="1">
      <c r="B292" s="114"/>
      <c r="C292" s="32"/>
      <c r="D292" s="32"/>
      <c r="E292" s="32"/>
      <c r="F292" s="32"/>
      <c r="G292" s="112"/>
      <c r="H292" s="32"/>
      <c r="I292" s="40"/>
      <c r="J292" s="46"/>
      <c r="K292" s="46"/>
    </row>
    <row r="293" spans="2:11" ht="20.149999999999999" customHeight="1">
      <c r="B293" s="114"/>
      <c r="C293" s="32"/>
      <c r="D293" s="32"/>
      <c r="E293" s="32"/>
      <c r="F293" s="32"/>
      <c r="G293" s="112"/>
      <c r="H293" s="32"/>
      <c r="I293" s="40"/>
      <c r="J293" s="46"/>
      <c r="K293" s="46"/>
    </row>
    <row r="294" spans="2:11" ht="20.149999999999999" customHeight="1">
      <c r="B294" s="114"/>
      <c r="C294" s="32"/>
      <c r="D294" s="32"/>
      <c r="E294" s="32"/>
      <c r="F294" s="32"/>
      <c r="G294" s="112"/>
      <c r="H294" s="32"/>
      <c r="I294" s="40"/>
      <c r="J294" s="46"/>
      <c r="K294" s="46"/>
    </row>
    <row r="295" spans="2:11" ht="20.149999999999999" customHeight="1">
      <c r="B295" s="114"/>
      <c r="C295" s="32"/>
      <c r="D295" s="32"/>
      <c r="E295" s="32"/>
      <c r="F295" s="32"/>
      <c r="G295" s="112"/>
      <c r="H295" s="32"/>
      <c r="I295" s="40"/>
      <c r="J295" s="46"/>
      <c r="K295" s="46"/>
    </row>
    <row r="296" spans="2:11" ht="20.149999999999999" customHeight="1">
      <c r="B296" s="114"/>
      <c r="C296" s="32"/>
      <c r="D296" s="32"/>
      <c r="E296" s="32"/>
      <c r="F296" s="32"/>
      <c r="G296" s="112"/>
      <c r="H296" s="32"/>
      <c r="I296" s="40"/>
      <c r="J296" s="46"/>
      <c r="K296" s="46"/>
    </row>
    <row r="297" spans="2:11" ht="20.149999999999999" customHeight="1">
      <c r="B297" s="114"/>
      <c r="C297" s="32"/>
      <c r="D297" s="32"/>
      <c r="E297" s="32"/>
      <c r="F297" s="32"/>
      <c r="G297" s="112"/>
      <c r="H297" s="32"/>
      <c r="I297" s="40"/>
      <c r="J297" s="46"/>
      <c r="K297" s="46"/>
    </row>
    <row r="298" spans="2:11" ht="20.149999999999999" customHeight="1">
      <c r="B298" s="114"/>
      <c r="C298" s="32"/>
      <c r="D298" s="32"/>
      <c r="E298" s="32"/>
      <c r="F298" s="32"/>
      <c r="G298" s="112"/>
      <c r="H298" s="32"/>
      <c r="I298" s="40"/>
      <c r="J298" s="46"/>
      <c r="K298" s="46"/>
    </row>
    <row r="299" spans="2:11" ht="20.149999999999999" customHeight="1">
      <c r="B299" s="114"/>
      <c r="C299" s="32"/>
      <c r="D299" s="32"/>
      <c r="E299" s="32"/>
      <c r="F299" s="32"/>
      <c r="G299" s="112"/>
      <c r="H299" s="32"/>
      <c r="I299" s="40"/>
      <c r="J299" s="46"/>
      <c r="K299" s="46"/>
    </row>
    <row r="300" spans="2:11" ht="20.149999999999999" customHeight="1">
      <c r="B300" s="114"/>
      <c r="C300" s="32"/>
      <c r="D300" s="32"/>
      <c r="E300" s="32"/>
      <c r="F300" s="32"/>
      <c r="G300" s="112"/>
      <c r="H300" s="32"/>
      <c r="I300" s="40"/>
      <c r="J300" s="46"/>
      <c r="K300" s="46"/>
    </row>
    <row r="301" spans="2:11" ht="20.149999999999999" customHeight="1">
      <c r="B301" s="114"/>
      <c r="C301" s="32"/>
      <c r="D301" s="32"/>
      <c r="E301" s="32"/>
      <c r="F301" s="32"/>
      <c r="G301" s="112"/>
      <c r="H301" s="32"/>
      <c r="I301" s="40"/>
      <c r="J301" s="46"/>
      <c r="K301" s="46"/>
    </row>
    <row r="302" spans="2:11" ht="20.149999999999999" customHeight="1">
      <c r="B302" s="114"/>
      <c r="C302" s="32"/>
      <c r="D302" s="32"/>
      <c r="E302" s="32"/>
      <c r="F302" s="32"/>
      <c r="G302" s="112"/>
      <c r="H302" s="32"/>
      <c r="I302" s="40"/>
      <c r="J302" s="46"/>
      <c r="K302" s="46"/>
    </row>
    <row r="303" spans="2:11" ht="20.149999999999999" customHeight="1">
      <c r="B303" s="114"/>
      <c r="C303" s="32"/>
      <c r="D303" s="32"/>
      <c r="E303" s="32"/>
      <c r="F303" s="32"/>
      <c r="G303" s="112"/>
      <c r="H303" s="32"/>
      <c r="I303" s="40"/>
      <c r="J303" s="46"/>
      <c r="K303" s="46"/>
    </row>
    <row r="304" spans="2:11" ht="20.149999999999999" customHeight="1">
      <c r="B304" s="114"/>
      <c r="C304" s="32"/>
      <c r="D304" s="32"/>
      <c r="E304" s="32"/>
      <c r="F304" s="32"/>
      <c r="G304" s="112"/>
      <c r="H304" s="32"/>
      <c r="I304" s="40"/>
      <c r="J304" s="46"/>
      <c r="K304" s="46"/>
    </row>
    <row r="305" spans="2:11" ht="20.149999999999999" customHeight="1">
      <c r="B305" s="114"/>
      <c r="C305" s="32"/>
      <c r="D305" s="32"/>
      <c r="E305" s="32"/>
      <c r="F305" s="32"/>
      <c r="G305" s="112"/>
      <c r="H305" s="32"/>
      <c r="I305" s="40"/>
      <c r="J305" s="46"/>
      <c r="K305" s="46"/>
    </row>
    <row r="306" spans="2:11" ht="20.149999999999999" customHeight="1">
      <c r="B306" s="114"/>
      <c r="C306" s="32"/>
      <c r="D306" s="32"/>
      <c r="E306" s="32"/>
      <c r="F306" s="32"/>
      <c r="G306" s="112"/>
      <c r="H306" s="32"/>
      <c r="I306" s="40"/>
      <c r="J306" s="46"/>
      <c r="K306" s="46"/>
    </row>
    <row r="307" spans="2:11" ht="20.149999999999999" customHeight="1">
      <c r="B307" s="114"/>
      <c r="C307" s="32"/>
      <c r="D307" s="32"/>
      <c r="E307" s="32"/>
      <c r="F307" s="32"/>
      <c r="G307" s="112"/>
      <c r="H307" s="32"/>
      <c r="I307" s="40"/>
      <c r="J307" s="46"/>
      <c r="K307" s="46"/>
    </row>
    <row r="308" spans="2:11" ht="20.149999999999999" customHeight="1">
      <c r="B308" s="114"/>
      <c r="C308" s="32"/>
      <c r="D308" s="32"/>
      <c r="E308" s="32"/>
      <c r="F308" s="32"/>
      <c r="G308" s="112"/>
      <c r="H308" s="32"/>
      <c r="I308" s="40"/>
      <c r="J308" s="46"/>
      <c r="K308" s="46"/>
    </row>
    <row r="309" spans="2:11" ht="20.149999999999999" customHeight="1">
      <c r="B309" s="114"/>
      <c r="C309" s="32"/>
      <c r="D309" s="32"/>
      <c r="E309" s="32"/>
      <c r="F309" s="32"/>
      <c r="G309" s="112"/>
      <c r="H309" s="32"/>
      <c r="I309" s="40"/>
      <c r="J309" s="46"/>
      <c r="K309" s="46"/>
    </row>
    <row r="310" spans="2:11" ht="20.149999999999999" customHeight="1">
      <c r="B310" s="114"/>
      <c r="C310" s="32"/>
      <c r="D310" s="32"/>
      <c r="E310" s="32"/>
      <c r="F310" s="32"/>
      <c r="G310" s="112"/>
      <c r="H310" s="32"/>
      <c r="I310" s="40"/>
      <c r="J310" s="46"/>
      <c r="K310" s="46"/>
    </row>
    <row r="311" spans="2:11" ht="20.149999999999999" customHeight="1">
      <c r="B311" s="114"/>
      <c r="C311" s="32"/>
      <c r="D311" s="32"/>
      <c r="E311" s="32"/>
      <c r="F311" s="32"/>
      <c r="G311" s="112"/>
      <c r="H311" s="32"/>
      <c r="I311" s="40"/>
      <c r="J311" s="46"/>
      <c r="K311" s="46"/>
    </row>
    <row r="312" spans="2:11" ht="20.149999999999999" customHeight="1">
      <c r="B312" s="114"/>
      <c r="C312" s="32"/>
      <c r="D312" s="32"/>
      <c r="E312" s="32"/>
      <c r="F312" s="32"/>
      <c r="G312" s="112"/>
      <c r="H312" s="32"/>
      <c r="I312" s="40"/>
      <c r="J312" s="46"/>
      <c r="K312" s="46"/>
    </row>
    <row r="313" spans="2:11" ht="20.149999999999999" customHeight="1">
      <c r="B313" s="114"/>
      <c r="C313" s="32"/>
      <c r="D313" s="32"/>
      <c r="E313" s="32"/>
      <c r="F313" s="32"/>
      <c r="G313" s="112"/>
      <c r="H313" s="32"/>
      <c r="I313" s="40"/>
      <c r="J313" s="46"/>
      <c r="K313" s="46"/>
    </row>
    <row r="314" spans="2:11" ht="20.149999999999999" customHeight="1">
      <c r="B314" s="114"/>
      <c r="C314" s="32"/>
      <c r="D314" s="32"/>
      <c r="E314" s="32"/>
      <c r="F314" s="32"/>
      <c r="G314" s="112"/>
      <c r="H314" s="32"/>
      <c r="I314" s="40"/>
      <c r="J314" s="46"/>
      <c r="K314" s="46"/>
    </row>
    <row r="315" spans="2:11" ht="20.149999999999999" customHeight="1">
      <c r="B315" s="114"/>
      <c r="C315" s="32"/>
      <c r="D315" s="32"/>
      <c r="E315" s="32"/>
      <c r="F315" s="32"/>
      <c r="G315" s="112"/>
      <c r="H315" s="32"/>
      <c r="I315" s="40"/>
      <c r="J315" s="46"/>
      <c r="K315" s="46"/>
    </row>
    <row r="316" spans="2:11" ht="20.149999999999999" customHeight="1">
      <c r="B316" s="114"/>
      <c r="C316" s="32"/>
      <c r="D316" s="32"/>
      <c r="E316" s="32"/>
      <c r="F316" s="32"/>
      <c r="G316" s="112"/>
      <c r="H316" s="32"/>
      <c r="I316" s="40"/>
      <c r="J316" s="46"/>
      <c r="K316" s="46"/>
    </row>
    <row r="317" spans="2:11" ht="20.149999999999999" customHeight="1">
      <c r="B317" s="114"/>
      <c r="C317" s="32"/>
      <c r="D317" s="32"/>
      <c r="E317" s="32"/>
      <c r="F317" s="32"/>
      <c r="G317" s="112"/>
      <c r="H317" s="32"/>
      <c r="I317" s="40"/>
      <c r="J317" s="46"/>
      <c r="K317" s="46"/>
    </row>
    <row r="318" spans="2:11" ht="20.149999999999999" customHeight="1">
      <c r="B318" s="114"/>
      <c r="C318" s="32"/>
      <c r="D318" s="32"/>
      <c r="E318" s="32"/>
      <c r="F318" s="32"/>
      <c r="G318" s="112"/>
      <c r="H318" s="32"/>
      <c r="I318" s="40"/>
      <c r="J318" s="46"/>
      <c r="K318" s="46"/>
    </row>
    <row r="319" spans="2:11" ht="20.149999999999999" customHeight="1">
      <c r="B319" s="114"/>
      <c r="C319" s="32"/>
      <c r="D319" s="32"/>
      <c r="E319" s="32"/>
      <c r="F319" s="32"/>
      <c r="G319" s="112"/>
      <c r="H319" s="32"/>
      <c r="I319" s="40"/>
      <c r="J319" s="46"/>
      <c r="K319" s="46"/>
    </row>
    <row r="320" spans="2:11" ht="20.149999999999999" customHeight="1">
      <c r="B320" s="114"/>
      <c r="C320" s="32"/>
      <c r="D320" s="32"/>
      <c r="E320" s="32"/>
      <c r="F320" s="32"/>
      <c r="G320" s="112"/>
      <c r="H320" s="32"/>
      <c r="I320" s="40"/>
      <c r="J320" s="46"/>
      <c r="K320" s="46"/>
    </row>
    <row r="321" spans="2:11" ht="20.149999999999999" customHeight="1">
      <c r="B321" s="114"/>
      <c r="C321" s="32"/>
      <c r="D321" s="32"/>
      <c r="E321" s="32"/>
      <c r="F321" s="32"/>
      <c r="G321" s="112"/>
      <c r="H321" s="32"/>
      <c r="I321" s="40"/>
      <c r="J321" s="46"/>
      <c r="K321" s="46"/>
    </row>
    <row r="322" spans="2:11" ht="20.149999999999999" customHeight="1">
      <c r="B322" s="114"/>
      <c r="C322" s="32"/>
      <c r="D322" s="32"/>
      <c r="E322" s="32"/>
      <c r="F322" s="32"/>
      <c r="G322" s="112"/>
      <c r="H322" s="32"/>
      <c r="I322" s="40"/>
      <c r="J322" s="46"/>
      <c r="K322" s="46"/>
    </row>
    <row r="323" spans="2:11" ht="20.149999999999999" customHeight="1">
      <c r="B323" s="114"/>
      <c r="C323" s="32"/>
      <c r="D323" s="32"/>
      <c r="E323" s="32"/>
      <c r="F323" s="32"/>
      <c r="G323" s="112"/>
      <c r="H323" s="32"/>
      <c r="I323" s="40"/>
      <c r="J323" s="46"/>
      <c r="K323" s="46"/>
    </row>
    <row r="324" spans="2:11" ht="20.149999999999999" customHeight="1">
      <c r="B324" s="114"/>
      <c r="C324" s="32"/>
      <c r="D324" s="32"/>
      <c r="E324" s="32"/>
      <c r="F324" s="32"/>
      <c r="G324" s="112"/>
      <c r="H324" s="32"/>
      <c r="I324" s="40"/>
      <c r="J324" s="46"/>
      <c r="K324" s="46"/>
    </row>
    <row r="325" spans="2:11" ht="20.149999999999999" customHeight="1">
      <c r="B325" s="114"/>
      <c r="C325" s="32"/>
      <c r="D325" s="32"/>
      <c r="E325" s="32"/>
      <c r="F325" s="32"/>
      <c r="G325" s="112"/>
      <c r="H325" s="32"/>
      <c r="I325" s="40"/>
      <c r="J325" s="46"/>
      <c r="K325" s="46"/>
    </row>
    <row r="326" spans="2:11" ht="20.149999999999999" customHeight="1">
      <c r="B326" s="114"/>
      <c r="C326" s="32"/>
      <c r="D326" s="32"/>
      <c r="E326" s="32"/>
      <c r="F326" s="32"/>
      <c r="G326" s="112"/>
      <c r="H326" s="32"/>
      <c r="I326" s="40"/>
      <c r="J326" s="46"/>
      <c r="K326" s="46"/>
    </row>
    <row r="327" spans="2:11" ht="20.149999999999999" customHeight="1">
      <c r="B327" s="114"/>
      <c r="C327" s="32"/>
      <c r="D327" s="32"/>
      <c r="E327" s="32"/>
      <c r="F327" s="32"/>
      <c r="G327" s="112"/>
      <c r="H327" s="32"/>
      <c r="I327" s="40"/>
      <c r="J327" s="46"/>
      <c r="K327" s="46"/>
    </row>
    <row r="328" spans="2:11" ht="20.149999999999999" customHeight="1">
      <c r="B328" s="114"/>
      <c r="C328" s="32"/>
      <c r="D328" s="32"/>
      <c r="E328" s="32"/>
      <c r="F328" s="32"/>
      <c r="G328" s="112"/>
      <c r="H328" s="32"/>
      <c r="I328" s="40"/>
      <c r="J328" s="46"/>
      <c r="K328" s="46"/>
    </row>
    <row r="329" spans="2:11" ht="20.149999999999999" customHeight="1">
      <c r="B329" s="114"/>
      <c r="C329" s="32"/>
      <c r="D329" s="32"/>
      <c r="E329" s="32"/>
      <c r="F329" s="32"/>
      <c r="G329" s="112"/>
      <c r="H329" s="32"/>
      <c r="I329" s="40"/>
      <c r="J329" s="46"/>
      <c r="K329" s="46"/>
    </row>
    <row r="330" spans="2:11" ht="20.149999999999999" customHeight="1">
      <c r="B330" s="114"/>
      <c r="C330" s="32"/>
      <c r="D330" s="32"/>
      <c r="E330" s="32"/>
      <c r="F330" s="32"/>
      <c r="G330" s="112"/>
      <c r="H330" s="32"/>
      <c r="I330" s="40"/>
      <c r="J330" s="46"/>
      <c r="K330" s="46"/>
    </row>
    <row r="331" spans="2:11" ht="20.149999999999999" customHeight="1">
      <c r="B331" s="114"/>
      <c r="C331" s="32"/>
      <c r="D331" s="32"/>
      <c r="E331" s="32"/>
      <c r="F331" s="32"/>
      <c r="G331" s="112"/>
      <c r="H331" s="32"/>
      <c r="I331" s="40"/>
      <c r="J331" s="46"/>
      <c r="K331" s="46"/>
    </row>
    <row r="332" spans="2:11" ht="20.149999999999999" customHeight="1">
      <c r="B332" s="114"/>
      <c r="C332" s="32"/>
      <c r="D332" s="32"/>
      <c r="E332" s="32"/>
      <c r="F332" s="32"/>
      <c r="G332" s="112"/>
      <c r="H332" s="32"/>
      <c r="I332" s="40"/>
      <c r="J332" s="46"/>
      <c r="K332" s="46"/>
    </row>
    <row r="333" spans="2:11" ht="20.149999999999999" customHeight="1">
      <c r="B333" s="114"/>
      <c r="C333" s="32"/>
      <c r="D333" s="32"/>
      <c r="E333" s="32"/>
      <c r="F333" s="32"/>
      <c r="G333" s="112"/>
      <c r="H333" s="32"/>
      <c r="I333" s="40"/>
      <c r="J333" s="46"/>
      <c r="K333" s="46"/>
    </row>
    <row r="334" spans="2:11" ht="20.149999999999999" customHeight="1">
      <c r="B334" s="114"/>
      <c r="C334" s="32"/>
      <c r="D334" s="32"/>
      <c r="E334" s="32"/>
      <c r="F334" s="32"/>
      <c r="G334" s="112"/>
      <c r="H334" s="32"/>
      <c r="I334" s="40"/>
      <c r="J334" s="46"/>
      <c r="K334" s="46"/>
    </row>
    <row r="335" spans="2:11" ht="20.149999999999999" customHeight="1">
      <c r="B335" s="114"/>
      <c r="C335" s="32"/>
      <c r="D335" s="32"/>
      <c r="E335" s="32"/>
      <c r="F335" s="32"/>
      <c r="G335" s="112"/>
      <c r="H335" s="32"/>
      <c r="I335" s="40"/>
      <c r="J335" s="46"/>
      <c r="K335" s="46"/>
    </row>
    <row r="336" spans="2:11" ht="20.149999999999999" customHeight="1">
      <c r="B336" s="114"/>
      <c r="C336" s="32"/>
      <c r="D336" s="32"/>
      <c r="E336" s="32"/>
      <c r="F336" s="32"/>
      <c r="G336" s="112"/>
      <c r="H336" s="32"/>
      <c r="I336" s="40"/>
      <c r="J336" s="46"/>
      <c r="K336" s="46"/>
    </row>
    <row r="337" spans="2:11" ht="20.149999999999999" customHeight="1">
      <c r="B337" s="114"/>
      <c r="C337" s="32"/>
      <c r="D337" s="32"/>
      <c r="E337" s="32"/>
      <c r="F337" s="32"/>
      <c r="G337" s="112"/>
      <c r="H337" s="32"/>
      <c r="I337" s="40"/>
      <c r="J337" s="46"/>
      <c r="K337" s="46"/>
    </row>
    <row r="338" spans="2:11" ht="20.149999999999999" customHeight="1">
      <c r="B338" s="114"/>
      <c r="C338" s="32"/>
      <c r="D338" s="32"/>
      <c r="E338" s="32"/>
      <c r="F338" s="32"/>
      <c r="G338" s="112"/>
      <c r="H338" s="32"/>
      <c r="I338" s="40"/>
      <c r="J338" s="46"/>
      <c r="K338" s="46"/>
    </row>
    <row r="339" spans="2:11" ht="20.149999999999999" customHeight="1">
      <c r="B339" s="114"/>
      <c r="C339" s="32"/>
      <c r="D339" s="32"/>
      <c r="E339" s="32"/>
      <c r="F339" s="32"/>
      <c r="G339" s="112"/>
      <c r="H339" s="32"/>
      <c r="I339" s="40"/>
      <c r="J339" s="46"/>
      <c r="K339" s="46"/>
    </row>
    <row r="340" spans="2:11" ht="20.149999999999999" customHeight="1">
      <c r="B340" s="114"/>
      <c r="C340" s="32"/>
      <c r="D340" s="32"/>
      <c r="E340" s="32"/>
      <c r="F340" s="32"/>
      <c r="G340" s="112"/>
      <c r="H340" s="32"/>
      <c r="I340" s="40"/>
      <c r="J340" s="46"/>
      <c r="K340" s="46"/>
    </row>
    <row r="341" spans="2:11" ht="20.149999999999999" customHeight="1">
      <c r="B341" s="114"/>
      <c r="C341" s="32"/>
      <c r="D341" s="32"/>
      <c r="E341" s="32"/>
      <c r="F341" s="32"/>
      <c r="G341" s="112"/>
      <c r="H341" s="32"/>
      <c r="I341" s="40"/>
      <c r="J341" s="46"/>
      <c r="K341" s="46"/>
    </row>
    <row r="342" spans="2:11" ht="20.149999999999999" customHeight="1">
      <c r="B342" s="114"/>
      <c r="C342" s="32"/>
      <c r="D342" s="32"/>
      <c r="E342" s="32"/>
      <c r="F342" s="32"/>
      <c r="G342" s="112"/>
      <c r="H342" s="32"/>
      <c r="I342" s="40"/>
      <c r="J342" s="46"/>
      <c r="K342" s="46"/>
    </row>
    <row r="343" spans="2:11" ht="20.149999999999999" customHeight="1">
      <c r="B343" s="114"/>
      <c r="C343" s="32"/>
      <c r="D343" s="32"/>
      <c r="E343" s="32"/>
      <c r="F343" s="32"/>
      <c r="G343" s="112"/>
      <c r="H343" s="32"/>
      <c r="I343" s="40"/>
      <c r="J343" s="46"/>
      <c r="K343" s="46"/>
    </row>
    <row r="344" spans="2:11" ht="20.149999999999999" customHeight="1">
      <c r="B344" s="114"/>
      <c r="C344" s="32"/>
      <c r="D344" s="32"/>
      <c r="E344" s="32"/>
      <c r="F344" s="32"/>
      <c r="G344" s="112"/>
      <c r="H344" s="32"/>
      <c r="I344" s="40"/>
      <c r="J344" s="46"/>
      <c r="K344" s="46"/>
    </row>
    <row r="345" spans="2:11" ht="20.149999999999999" customHeight="1">
      <c r="B345" s="114"/>
      <c r="C345" s="32"/>
      <c r="D345" s="32"/>
      <c r="E345" s="32"/>
      <c r="F345" s="32"/>
      <c r="G345" s="112"/>
      <c r="H345" s="32"/>
      <c r="I345" s="40"/>
      <c r="J345" s="46"/>
      <c r="K345" s="46"/>
    </row>
    <row r="346" spans="2:11" ht="20.149999999999999" customHeight="1">
      <c r="B346" s="114"/>
      <c r="C346" s="32"/>
      <c r="D346" s="32"/>
      <c r="E346" s="32"/>
      <c r="F346" s="32"/>
      <c r="G346" s="112"/>
      <c r="H346" s="32"/>
      <c r="I346" s="40"/>
      <c r="J346" s="46"/>
      <c r="K346" s="46"/>
    </row>
    <row r="347" spans="2:11" ht="20.149999999999999" customHeight="1">
      <c r="B347" s="114"/>
      <c r="C347" s="32"/>
      <c r="D347" s="32"/>
      <c r="E347" s="32"/>
      <c r="F347" s="32"/>
      <c r="G347" s="112"/>
      <c r="H347" s="32"/>
      <c r="I347" s="40"/>
      <c r="J347" s="46"/>
      <c r="K347" s="46"/>
    </row>
    <row r="348" spans="2:11" ht="20.149999999999999" customHeight="1">
      <c r="B348" s="114"/>
      <c r="C348" s="32"/>
      <c r="D348" s="32"/>
      <c r="E348" s="32"/>
      <c r="F348" s="32"/>
      <c r="G348" s="112"/>
      <c r="H348" s="32"/>
      <c r="I348" s="40"/>
      <c r="J348" s="46"/>
      <c r="K348" s="46"/>
    </row>
    <row r="349" spans="2:11" ht="20.149999999999999" customHeight="1">
      <c r="B349" s="114"/>
      <c r="C349" s="32"/>
      <c r="D349" s="32"/>
      <c r="E349" s="32"/>
      <c r="F349" s="32"/>
      <c r="G349" s="112"/>
      <c r="H349" s="32"/>
      <c r="I349" s="40"/>
      <c r="J349" s="46"/>
      <c r="K349" s="46"/>
    </row>
    <row r="350" spans="2:11" ht="20.149999999999999" customHeight="1">
      <c r="B350" s="114"/>
      <c r="C350" s="32"/>
      <c r="D350" s="32"/>
      <c r="E350" s="32"/>
      <c r="F350" s="32"/>
      <c r="G350" s="112"/>
      <c r="H350" s="32"/>
      <c r="I350" s="40"/>
      <c r="J350" s="46"/>
      <c r="K350" s="46"/>
    </row>
    <row r="351" spans="2:11" ht="20.149999999999999" customHeight="1">
      <c r="B351" s="114"/>
      <c r="C351" s="32"/>
      <c r="D351" s="32"/>
      <c r="E351" s="32"/>
      <c r="F351" s="32"/>
      <c r="G351" s="112"/>
      <c r="H351" s="32"/>
      <c r="I351" s="40"/>
      <c r="J351" s="46"/>
      <c r="K351" s="46"/>
    </row>
    <row r="352" spans="2:11" ht="20.149999999999999" customHeight="1">
      <c r="B352" s="114"/>
      <c r="C352" s="32"/>
      <c r="D352" s="32"/>
      <c r="E352" s="32"/>
      <c r="F352" s="32"/>
      <c r="G352" s="112"/>
      <c r="H352" s="32"/>
      <c r="I352" s="40"/>
      <c r="J352" s="46"/>
      <c r="K352" s="46"/>
    </row>
    <row r="353" spans="2:11" ht="20.149999999999999" customHeight="1">
      <c r="B353" s="114"/>
      <c r="C353" s="32"/>
      <c r="D353" s="32"/>
      <c r="E353" s="32"/>
      <c r="F353" s="32"/>
      <c r="G353" s="112"/>
      <c r="H353" s="32"/>
      <c r="I353" s="40"/>
      <c r="J353" s="46"/>
      <c r="K353" s="46"/>
    </row>
    <row r="354" spans="2:11" ht="20.149999999999999" customHeight="1">
      <c r="B354" s="114"/>
      <c r="C354" s="32"/>
      <c r="D354" s="32"/>
      <c r="E354" s="32"/>
      <c r="F354" s="32"/>
      <c r="G354" s="112"/>
      <c r="H354" s="32"/>
      <c r="I354" s="40"/>
      <c r="J354" s="46"/>
      <c r="K354" s="46"/>
    </row>
    <row r="355" spans="2:11" ht="20.149999999999999" customHeight="1">
      <c r="B355" s="114"/>
      <c r="C355" s="32"/>
      <c r="D355" s="32"/>
      <c r="E355" s="32"/>
      <c r="F355" s="32"/>
      <c r="G355" s="112"/>
      <c r="H355" s="32"/>
      <c r="I355" s="40"/>
      <c r="J355" s="46"/>
      <c r="K355" s="46"/>
    </row>
    <row r="356" spans="2:11" ht="20.149999999999999" customHeight="1">
      <c r="B356" s="114"/>
      <c r="C356" s="32"/>
      <c r="D356" s="32"/>
      <c r="E356" s="32"/>
      <c r="F356" s="32"/>
      <c r="G356" s="112"/>
      <c r="H356" s="32"/>
      <c r="I356" s="40"/>
      <c r="J356" s="46"/>
      <c r="K356" s="46"/>
    </row>
    <row r="357" spans="2:11" ht="20.149999999999999" customHeight="1">
      <c r="B357" s="114"/>
      <c r="C357" s="32"/>
      <c r="D357" s="32"/>
      <c r="E357" s="32"/>
      <c r="F357" s="32"/>
      <c r="G357" s="112"/>
      <c r="H357" s="32"/>
      <c r="I357" s="40"/>
      <c r="J357" s="46"/>
      <c r="K357" s="46"/>
    </row>
    <row r="358" spans="2:11" ht="20.149999999999999" customHeight="1">
      <c r="B358" s="114"/>
      <c r="C358" s="32"/>
      <c r="D358" s="32"/>
      <c r="E358" s="32"/>
      <c r="F358" s="32"/>
      <c r="G358" s="112"/>
      <c r="H358" s="32"/>
      <c r="I358" s="40"/>
      <c r="J358" s="46"/>
      <c r="K358" s="46"/>
    </row>
    <row r="359" spans="2:11" ht="20.149999999999999" customHeight="1">
      <c r="B359" s="114"/>
      <c r="C359" s="32"/>
      <c r="D359" s="32"/>
      <c r="E359" s="32"/>
      <c r="F359" s="32"/>
      <c r="G359" s="112"/>
      <c r="H359" s="32"/>
      <c r="I359" s="40"/>
      <c r="J359" s="46"/>
      <c r="K359" s="46"/>
    </row>
    <row r="360" spans="2:11" ht="20.149999999999999" customHeight="1">
      <c r="B360" s="114"/>
      <c r="C360" s="32"/>
      <c r="D360" s="32"/>
      <c r="E360" s="32"/>
      <c r="F360" s="32"/>
      <c r="G360" s="112"/>
      <c r="H360" s="32"/>
      <c r="I360" s="40"/>
      <c r="J360" s="46"/>
      <c r="K360" s="46"/>
    </row>
    <row r="361" spans="2:11" ht="20.149999999999999" customHeight="1">
      <c r="B361" s="114"/>
      <c r="C361" s="32"/>
      <c r="D361" s="32"/>
      <c r="E361" s="32"/>
      <c r="F361" s="32"/>
      <c r="G361" s="112"/>
      <c r="H361" s="32"/>
      <c r="I361" s="40"/>
      <c r="J361" s="46"/>
      <c r="K361" s="46"/>
    </row>
    <row r="362" spans="2:11" ht="20.149999999999999" customHeight="1">
      <c r="B362" s="114"/>
      <c r="C362" s="32"/>
      <c r="D362" s="32"/>
      <c r="E362" s="32"/>
      <c r="F362" s="32"/>
      <c r="G362" s="112"/>
      <c r="H362" s="32"/>
      <c r="I362" s="40"/>
      <c r="J362" s="46"/>
      <c r="K362" s="46"/>
    </row>
    <row r="363" spans="2:11" ht="20.149999999999999" customHeight="1">
      <c r="B363" s="114"/>
      <c r="C363" s="32"/>
      <c r="D363" s="32"/>
      <c r="E363" s="32"/>
      <c r="F363" s="32"/>
      <c r="G363" s="112"/>
      <c r="H363" s="32"/>
      <c r="I363" s="40"/>
      <c r="J363" s="46"/>
      <c r="K363" s="46"/>
    </row>
    <row r="364" spans="2:11" ht="20.149999999999999" customHeight="1">
      <c r="B364" s="114"/>
      <c r="C364" s="32"/>
      <c r="D364" s="32"/>
      <c r="E364" s="32"/>
      <c r="F364" s="32"/>
      <c r="G364" s="112"/>
      <c r="H364" s="32"/>
      <c r="I364" s="40"/>
      <c r="J364" s="46"/>
      <c r="K364" s="46"/>
    </row>
    <row r="365" spans="2:11" ht="20.149999999999999" customHeight="1">
      <c r="B365" s="114"/>
      <c r="C365" s="32"/>
      <c r="D365" s="32"/>
      <c r="E365" s="32"/>
      <c r="F365" s="32"/>
      <c r="G365" s="112"/>
      <c r="H365" s="32"/>
      <c r="I365" s="40"/>
      <c r="J365" s="46"/>
      <c r="K365" s="46"/>
    </row>
    <row r="366" spans="2:11" ht="20.149999999999999" customHeight="1">
      <c r="B366" s="114"/>
      <c r="C366" s="32"/>
      <c r="D366" s="32"/>
      <c r="E366" s="32"/>
      <c r="F366" s="32"/>
      <c r="G366" s="112"/>
      <c r="H366" s="32"/>
      <c r="I366" s="40"/>
      <c r="J366" s="46"/>
      <c r="K366" s="46"/>
    </row>
    <row r="367" spans="2:11" ht="20.149999999999999" customHeight="1">
      <c r="B367" s="114"/>
      <c r="C367" s="32"/>
      <c r="D367" s="32"/>
      <c r="E367" s="32"/>
      <c r="F367" s="32"/>
      <c r="G367" s="112"/>
      <c r="H367" s="32"/>
      <c r="I367" s="40"/>
      <c r="J367" s="46"/>
      <c r="K367" s="46"/>
    </row>
    <row r="368" spans="2:11" ht="20.149999999999999" customHeight="1">
      <c r="B368" s="114"/>
      <c r="C368" s="32"/>
      <c r="D368" s="32"/>
      <c r="E368" s="32"/>
      <c r="F368" s="32"/>
      <c r="G368" s="112"/>
      <c r="H368" s="32"/>
      <c r="I368" s="40"/>
      <c r="J368" s="46"/>
      <c r="K368" s="46"/>
    </row>
    <row r="369" spans="2:11" ht="20.149999999999999" customHeight="1">
      <c r="B369" s="114"/>
      <c r="C369" s="32"/>
      <c r="D369" s="32"/>
      <c r="E369" s="32"/>
      <c r="F369" s="32"/>
      <c r="G369" s="112"/>
      <c r="H369" s="32"/>
      <c r="I369" s="40"/>
      <c r="J369" s="46"/>
      <c r="K369" s="46"/>
    </row>
    <row r="370" spans="2:11" ht="20.149999999999999" customHeight="1">
      <c r="B370" s="114"/>
      <c r="C370" s="32"/>
      <c r="D370" s="32"/>
      <c r="E370" s="32"/>
      <c r="F370" s="32"/>
      <c r="G370" s="112"/>
      <c r="H370" s="32"/>
      <c r="I370" s="40"/>
      <c r="J370" s="46"/>
      <c r="K370" s="46"/>
    </row>
    <row r="371" spans="2:11" ht="20.149999999999999" customHeight="1">
      <c r="B371" s="114"/>
      <c r="C371" s="32"/>
      <c r="D371" s="32"/>
      <c r="E371" s="32"/>
      <c r="F371" s="32"/>
      <c r="G371" s="112"/>
      <c r="H371" s="32"/>
      <c r="I371" s="40"/>
      <c r="J371" s="46"/>
      <c r="K371" s="46"/>
    </row>
    <row r="372" spans="2:11" ht="20.149999999999999" customHeight="1">
      <c r="B372" s="114"/>
      <c r="C372" s="32"/>
      <c r="D372" s="32"/>
      <c r="E372" s="32"/>
      <c r="F372" s="32"/>
      <c r="G372" s="112"/>
      <c r="H372" s="32"/>
      <c r="I372" s="40"/>
      <c r="J372" s="46"/>
      <c r="K372" s="46"/>
    </row>
    <row r="373" spans="2:11" ht="20.149999999999999" customHeight="1">
      <c r="B373" s="114"/>
      <c r="C373" s="32"/>
      <c r="D373" s="32"/>
      <c r="E373" s="32"/>
      <c r="F373" s="32"/>
      <c r="G373" s="112"/>
      <c r="H373" s="32"/>
      <c r="I373" s="40"/>
      <c r="J373" s="46"/>
      <c r="K373" s="46"/>
    </row>
    <row r="374" spans="2:11" ht="20.149999999999999" customHeight="1">
      <c r="D374" s="39"/>
    </row>
    <row r="375" spans="2:11" ht="20.149999999999999" customHeight="1"/>
    <row r="376" spans="2:11" ht="20.149999999999999" customHeight="1"/>
    <row r="377" spans="2:11" ht="20.149999999999999" customHeight="1"/>
    <row r="378" spans="2:11" ht="20.149999999999999" customHeight="1"/>
    <row r="379" spans="2:11" ht="20.149999999999999" customHeight="1"/>
    <row r="380" spans="2:11" ht="20.149999999999999" customHeight="1"/>
    <row r="381" spans="2:11" ht="20.149999999999999" customHeight="1"/>
    <row r="382" spans="2:11" ht="20.149999999999999" customHeight="1"/>
    <row r="383" spans="2:11" ht="20.149999999999999" customHeight="1"/>
    <row r="384" spans="2:11" ht="20.149999999999999" customHeight="1"/>
    <row r="385" ht="20.149999999999999" customHeight="1"/>
    <row r="386" ht="20.149999999999999" customHeight="1"/>
    <row r="387" ht="20.149999999999999" customHeight="1"/>
    <row r="388" ht="20.149999999999999" customHeight="1"/>
    <row r="389" ht="20.149999999999999" customHeight="1"/>
    <row r="390" ht="20.149999999999999" customHeight="1"/>
    <row r="391" ht="20.149999999999999" customHeight="1"/>
  </sheetData>
  <mergeCells count="25">
    <mergeCell ref="K166:K195"/>
    <mergeCell ref="K149:K159"/>
    <mergeCell ref="J123:J132"/>
    <mergeCell ref="J198:K201"/>
    <mergeCell ref="S2:S3"/>
    <mergeCell ref="M2:M3"/>
    <mergeCell ref="Q2:Q3"/>
    <mergeCell ref="R2:R3"/>
    <mergeCell ref="O2:P2"/>
    <mergeCell ref="K123:K132"/>
    <mergeCell ref="J4:J99"/>
    <mergeCell ref="K4:K99"/>
    <mergeCell ref="J100:J122"/>
    <mergeCell ref="K100:K122"/>
    <mergeCell ref="B1:K1"/>
    <mergeCell ref="C2:C3"/>
    <mergeCell ref="G2:G3"/>
    <mergeCell ref="K2:K3"/>
    <mergeCell ref="L2:L3"/>
    <mergeCell ref="B2:B3"/>
    <mergeCell ref="D2:D3"/>
    <mergeCell ref="E2:E3"/>
    <mergeCell ref="F2:F3"/>
    <mergeCell ref="H2:I2"/>
    <mergeCell ref="J2:J3"/>
  </mergeCells>
  <phoneticPr fontId="1" type="noConversion"/>
  <pageMargins left="0.23" right="0.16" top="0.37" bottom="0.28000000000000003" header="0.3" footer="0.16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377"/>
  <sheetViews>
    <sheetView topLeftCell="B157" zoomScale="50" zoomScaleNormal="50" workbookViewId="0">
      <selection activeCell="C146" sqref="C146:K146"/>
    </sheetView>
  </sheetViews>
  <sheetFormatPr defaultColWidth="9" defaultRowHeight="24"/>
  <cols>
    <col min="1" max="1" width="9.33203125" style="1" customWidth="1"/>
    <col min="2" max="2" width="11" style="7" bestFit="1" customWidth="1"/>
    <col min="3" max="3" width="10.5" style="7" customWidth="1"/>
    <col min="4" max="4" width="9.08203125" style="7" customWidth="1"/>
    <col min="5" max="5" width="9" style="7"/>
    <col min="6" max="6" width="9.58203125" style="7" customWidth="1"/>
    <col min="7" max="7" width="9" style="7"/>
    <col min="8" max="8" width="9.83203125" style="7" customWidth="1"/>
    <col min="9" max="9" width="8.08203125" style="7" customWidth="1"/>
    <col min="10" max="10" width="9" style="7"/>
    <col min="11" max="11" width="11" style="7" customWidth="1"/>
    <col min="12" max="13" width="10.08203125" style="14" customWidth="1"/>
    <col min="14" max="16" width="10.08203125" style="1" customWidth="1"/>
    <col min="17" max="17" width="12.33203125" style="1" customWidth="1"/>
    <col min="18" max="20" width="10.08203125" style="1" customWidth="1"/>
    <col min="21" max="16384" width="9" style="1"/>
  </cols>
  <sheetData>
    <row r="1" spans="1:23" ht="27">
      <c r="A1" s="241" t="s">
        <v>40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23" s="17" customFormat="1" ht="115.5" customHeight="1">
      <c r="A2" s="231" t="s">
        <v>4</v>
      </c>
      <c r="B2" s="231" t="s">
        <v>5</v>
      </c>
      <c r="C2" s="242" t="s">
        <v>26</v>
      </c>
      <c r="D2" s="243"/>
      <c r="E2" s="244"/>
      <c r="F2" s="245" t="s">
        <v>76</v>
      </c>
      <c r="G2" s="245"/>
      <c r="H2" s="245"/>
      <c r="I2" s="245" t="s">
        <v>77</v>
      </c>
      <c r="J2" s="245"/>
      <c r="K2" s="245"/>
      <c r="L2" s="231" t="s">
        <v>23</v>
      </c>
      <c r="M2" s="231" t="s">
        <v>24</v>
      </c>
      <c r="N2" s="231" t="s">
        <v>25</v>
      </c>
      <c r="S2" s="7"/>
    </row>
    <row r="3" spans="1:23">
      <c r="A3" s="232"/>
      <c r="B3" s="232"/>
      <c r="C3" s="101">
        <v>1.1000000000000001</v>
      </c>
      <c r="D3" s="101">
        <v>1.2</v>
      </c>
      <c r="E3" s="101">
        <v>1.3</v>
      </c>
      <c r="F3" s="101">
        <v>2.1</v>
      </c>
      <c r="G3" s="101">
        <v>2.2000000000000002</v>
      </c>
      <c r="H3" s="101">
        <v>2.2999999999999998</v>
      </c>
      <c r="I3" s="101">
        <v>3.1</v>
      </c>
      <c r="J3" s="101">
        <v>3.2</v>
      </c>
      <c r="K3" s="101">
        <v>3.3</v>
      </c>
      <c r="L3" s="232"/>
      <c r="M3" s="232"/>
      <c r="N3" s="232"/>
      <c r="V3" s="84" t="s">
        <v>72</v>
      </c>
    </row>
    <row r="4" spans="1:23">
      <c r="A4" s="55">
        <v>6327</v>
      </c>
      <c r="B4" s="56">
        <v>1</v>
      </c>
      <c r="C4" s="5">
        <v>5</v>
      </c>
      <c r="D4" s="5">
        <v>4</v>
      </c>
      <c r="E4" s="5">
        <v>5</v>
      </c>
      <c r="F4" s="5">
        <v>5</v>
      </c>
      <c r="G4" s="5">
        <v>4</v>
      </c>
      <c r="H4" s="5">
        <v>5</v>
      </c>
      <c r="I4" s="5">
        <v>5</v>
      </c>
      <c r="J4" s="5">
        <v>5</v>
      </c>
      <c r="K4" s="5">
        <v>4</v>
      </c>
      <c r="L4" s="5">
        <v>5</v>
      </c>
      <c r="M4" s="8">
        <v>1</v>
      </c>
      <c r="N4" s="8">
        <v>1</v>
      </c>
      <c r="O4" s="58">
        <v>1</v>
      </c>
      <c r="P4" s="59" t="s">
        <v>50</v>
      </c>
      <c r="R4" s="83" t="s">
        <v>60</v>
      </c>
      <c r="S4" s="51">
        <v>5</v>
      </c>
      <c r="T4" s="51">
        <f>COUNTIF(C4:C147,5)</f>
        <v>103</v>
      </c>
      <c r="U4" s="51">
        <f>T4*5</f>
        <v>515</v>
      </c>
      <c r="V4" s="70">
        <f>SUM(T4*100)/63</f>
        <v>163.49206349206349</v>
      </c>
    </row>
    <row r="5" spans="1:23">
      <c r="A5" s="55">
        <v>6327</v>
      </c>
      <c r="B5" s="56">
        <v>2</v>
      </c>
      <c r="C5" s="5">
        <v>5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5">
        <v>5</v>
      </c>
      <c r="M5" s="8">
        <v>1</v>
      </c>
      <c r="N5" s="8">
        <v>1</v>
      </c>
      <c r="O5" s="60">
        <v>2</v>
      </c>
      <c r="P5" s="61" t="s">
        <v>51</v>
      </c>
      <c r="R5" s="83"/>
      <c r="S5" s="51">
        <v>4</v>
      </c>
      <c r="T5" s="51">
        <f>COUNTIF(C4:C147,4)</f>
        <v>37</v>
      </c>
      <c r="U5" s="51">
        <f>T5*4</f>
        <v>148</v>
      </c>
      <c r="V5" s="70">
        <f>SUM(T5*100)/63</f>
        <v>58.730158730158728</v>
      </c>
    </row>
    <row r="6" spans="1:23">
      <c r="A6" s="55">
        <v>6327</v>
      </c>
      <c r="B6" s="56">
        <v>3</v>
      </c>
      <c r="C6" s="5">
        <v>5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5</v>
      </c>
      <c r="K6" s="5">
        <v>5</v>
      </c>
      <c r="L6" s="5">
        <v>5</v>
      </c>
      <c r="M6" s="8">
        <v>1</v>
      </c>
      <c r="N6" s="8">
        <v>1</v>
      </c>
      <c r="O6" s="62">
        <v>3</v>
      </c>
      <c r="P6" s="63" t="s">
        <v>52</v>
      </c>
      <c r="R6" s="83"/>
      <c r="S6" s="51">
        <v>3</v>
      </c>
      <c r="T6" s="51">
        <f>COUNTIF(C4:C147,3)</f>
        <v>4</v>
      </c>
      <c r="U6" s="51">
        <f>T6*3</f>
        <v>12</v>
      </c>
      <c r="V6" s="70">
        <f t="shared" ref="V6:V12" si="0">SUM(T6*100)/63</f>
        <v>6.3492063492063489</v>
      </c>
      <c r="W6" s="76">
        <f>SUM(U4:U6)/63</f>
        <v>10.714285714285714</v>
      </c>
    </row>
    <row r="7" spans="1:23">
      <c r="A7" s="55">
        <v>6327</v>
      </c>
      <c r="B7" s="56">
        <v>4</v>
      </c>
      <c r="C7" s="5">
        <v>5</v>
      </c>
      <c r="D7" s="5">
        <v>5</v>
      </c>
      <c r="E7" s="5">
        <v>5</v>
      </c>
      <c r="F7" s="5">
        <v>5</v>
      </c>
      <c r="G7" s="5">
        <v>5</v>
      </c>
      <c r="H7" s="5">
        <v>5</v>
      </c>
      <c r="I7" s="5">
        <v>4</v>
      </c>
      <c r="J7" s="5">
        <v>4</v>
      </c>
      <c r="K7" s="5">
        <v>5</v>
      </c>
      <c r="L7" s="5">
        <v>4</v>
      </c>
      <c r="M7" s="8">
        <v>1</v>
      </c>
      <c r="N7" s="8">
        <v>1</v>
      </c>
      <c r="O7" s="64">
        <v>4</v>
      </c>
      <c r="P7" s="65" t="s">
        <v>53</v>
      </c>
      <c r="R7" s="83" t="s">
        <v>61</v>
      </c>
      <c r="S7" s="51">
        <v>5</v>
      </c>
      <c r="T7" s="51">
        <f>COUNTIF(D4:D147,5)</f>
        <v>97</v>
      </c>
      <c r="U7" s="51">
        <f>T7*5</f>
        <v>485</v>
      </c>
      <c r="V7" s="70">
        <f t="shared" si="0"/>
        <v>153.96825396825398</v>
      </c>
    </row>
    <row r="8" spans="1:23">
      <c r="A8" s="55">
        <v>6327</v>
      </c>
      <c r="B8" s="56">
        <v>5</v>
      </c>
      <c r="C8" s="5">
        <v>5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5">
        <v>4</v>
      </c>
      <c r="J8" s="5">
        <v>5</v>
      </c>
      <c r="K8" s="5">
        <v>4</v>
      </c>
      <c r="L8" s="5">
        <v>4</v>
      </c>
      <c r="M8" s="8">
        <v>1</v>
      </c>
      <c r="N8" s="8">
        <v>1</v>
      </c>
      <c r="O8" s="66">
        <v>5</v>
      </c>
      <c r="P8" s="67" t="s">
        <v>54</v>
      </c>
      <c r="R8" s="83"/>
      <c r="S8" s="51">
        <v>4</v>
      </c>
      <c r="T8" s="51">
        <f>COUNTIF(D4:D147,4)</f>
        <v>47</v>
      </c>
      <c r="U8" s="51">
        <f>T8*4</f>
        <v>188</v>
      </c>
      <c r="V8" s="70">
        <f t="shared" si="0"/>
        <v>74.603174603174608</v>
      </c>
    </row>
    <row r="9" spans="1:23">
      <c r="A9" s="55">
        <v>6327</v>
      </c>
      <c r="B9" s="56">
        <v>6</v>
      </c>
      <c r="C9" s="5">
        <v>5</v>
      </c>
      <c r="D9" s="5">
        <v>5</v>
      </c>
      <c r="E9" s="5">
        <v>5</v>
      </c>
      <c r="F9" s="5">
        <v>5</v>
      </c>
      <c r="G9" s="5">
        <v>5</v>
      </c>
      <c r="H9" s="5">
        <v>5</v>
      </c>
      <c r="I9" s="5">
        <v>4</v>
      </c>
      <c r="J9" s="5">
        <v>4</v>
      </c>
      <c r="K9" s="5">
        <v>5</v>
      </c>
      <c r="L9" s="5">
        <v>5</v>
      </c>
      <c r="M9" s="8">
        <v>1</v>
      </c>
      <c r="N9" s="8">
        <v>1</v>
      </c>
      <c r="O9" s="68">
        <v>6</v>
      </c>
      <c r="P9" s="69" t="s">
        <v>55</v>
      </c>
      <c r="R9" s="83"/>
      <c r="S9" s="51">
        <v>3</v>
      </c>
      <c r="T9" s="51">
        <f>COUNTIF(D4:D147,3)</f>
        <v>0</v>
      </c>
      <c r="U9" s="51">
        <f>T9*3</f>
        <v>0</v>
      </c>
      <c r="V9" s="70">
        <f t="shared" si="0"/>
        <v>0</v>
      </c>
      <c r="W9" s="76">
        <f>SUM(U7:U9)/63</f>
        <v>10.682539682539682</v>
      </c>
    </row>
    <row r="10" spans="1:23">
      <c r="A10" s="55">
        <v>6327</v>
      </c>
      <c r="B10" s="56">
        <v>7</v>
      </c>
      <c r="C10" s="5">
        <v>5</v>
      </c>
      <c r="D10" s="5">
        <v>5</v>
      </c>
      <c r="E10" s="5">
        <v>5</v>
      </c>
      <c r="F10" s="5">
        <v>5</v>
      </c>
      <c r="G10" s="5">
        <v>5</v>
      </c>
      <c r="H10" s="5">
        <v>5</v>
      </c>
      <c r="I10" s="5">
        <v>4</v>
      </c>
      <c r="J10" s="5">
        <v>5</v>
      </c>
      <c r="K10" s="5">
        <v>4</v>
      </c>
      <c r="L10" s="5">
        <v>4</v>
      </c>
      <c r="M10" s="8">
        <v>1</v>
      </c>
      <c r="N10" s="8">
        <v>1</v>
      </c>
      <c r="R10" s="83" t="s">
        <v>62</v>
      </c>
      <c r="S10" s="51">
        <v>5</v>
      </c>
      <c r="T10" s="51">
        <f>COUNTIF(E4:E147,5)</f>
        <v>123</v>
      </c>
      <c r="U10" s="51">
        <f>T10*5</f>
        <v>615</v>
      </c>
      <c r="V10" s="70">
        <f t="shared" si="0"/>
        <v>195.23809523809524</v>
      </c>
    </row>
    <row r="11" spans="1:23">
      <c r="A11" s="55">
        <v>6327</v>
      </c>
      <c r="B11" s="56">
        <v>8</v>
      </c>
      <c r="C11" s="5">
        <v>4</v>
      </c>
      <c r="D11" s="5">
        <v>5</v>
      </c>
      <c r="E11" s="5">
        <v>5</v>
      </c>
      <c r="F11" s="5">
        <v>5</v>
      </c>
      <c r="G11" s="5">
        <v>5</v>
      </c>
      <c r="H11" s="5">
        <v>5</v>
      </c>
      <c r="I11" s="5">
        <v>4</v>
      </c>
      <c r="J11" s="5">
        <v>4</v>
      </c>
      <c r="K11" s="5">
        <v>5</v>
      </c>
      <c r="L11" s="5">
        <v>5</v>
      </c>
      <c r="M11" s="8">
        <v>1</v>
      </c>
      <c r="N11" s="8">
        <v>1</v>
      </c>
      <c r="R11" s="83"/>
      <c r="S11" s="51">
        <v>4</v>
      </c>
      <c r="T11" s="51">
        <f>COUNTIF(E4:E147,4)</f>
        <v>21</v>
      </c>
      <c r="U11" s="51">
        <f>T11*4</f>
        <v>84</v>
      </c>
      <c r="V11" s="70">
        <f t="shared" si="0"/>
        <v>33.333333333333336</v>
      </c>
    </row>
    <row r="12" spans="1:23">
      <c r="A12" s="55">
        <v>6327</v>
      </c>
      <c r="B12" s="56">
        <v>9</v>
      </c>
      <c r="C12" s="5">
        <v>5</v>
      </c>
      <c r="D12" s="5">
        <v>5</v>
      </c>
      <c r="E12" s="5">
        <v>5</v>
      </c>
      <c r="F12" s="5">
        <v>5</v>
      </c>
      <c r="G12" s="5">
        <v>5</v>
      </c>
      <c r="H12" s="5">
        <v>5</v>
      </c>
      <c r="I12" s="5">
        <v>5</v>
      </c>
      <c r="J12" s="5">
        <v>4</v>
      </c>
      <c r="K12" s="5">
        <v>4</v>
      </c>
      <c r="L12" s="5">
        <v>5</v>
      </c>
      <c r="M12" s="8">
        <v>1</v>
      </c>
      <c r="N12" s="8">
        <v>1</v>
      </c>
      <c r="R12" s="83"/>
      <c r="S12" s="51">
        <v>3</v>
      </c>
      <c r="T12" s="51">
        <f>COUNTIF(E4:E147,3)</f>
        <v>0</v>
      </c>
      <c r="U12" s="51">
        <f>T12*3</f>
        <v>0</v>
      </c>
      <c r="V12" s="70">
        <f t="shared" si="0"/>
        <v>0</v>
      </c>
      <c r="W12" s="76">
        <f>SUM(U10:U12)/63</f>
        <v>11.095238095238095</v>
      </c>
    </row>
    <row r="13" spans="1:23">
      <c r="A13" s="55">
        <v>6327</v>
      </c>
      <c r="B13" s="56">
        <v>10</v>
      </c>
      <c r="C13" s="5">
        <v>5</v>
      </c>
      <c r="D13" s="5">
        <v>5</v>
      </c>
      <c r="E13" s="5">
        <v>5</v>
      </c>
      <c r="F13" s="5">
        <v>5</v>
      </c>
      <c r="G13" s="5">
        <v>5</v>
      </c>
      <c r="H13" s="5">
        <v>5</v>
      </c>
      <c r="I13" s="5">
        <v>4</v>
      </c>
      <c r="J13" s="5">
        <v>5</v>
      </c>
      <c r="K13" s="5">
        <v>4</v>
      </c>
      <c r="L13" s="5">
        <v>5</v>
      </c>
      <c r="M13" s="8">
        <v>1</v>
      </c>
      <c r="N13" s="8">
        <v>1</v>
      </c>
      <c r="R13" s="71"/>
      <c r="S13" s="52"/>
      <c r="T13" s="52"/>
      <c r="U13" s="52"/>
      <c r="V13" s="53"/>
    </row>
    <row r="14" spans="1:23">
      <c r="A14" s="55">
        <v>6327</v>
      </c>
      <c r="B14" s="56">
        <v>11</v>
      </c>
      <c r="C14" s="5">
        <v>4</v>
      </c>
      <c r="D14" s="5">
        <v>5</v>
      </c>
      <c r="E14" s="5">
        <v>5</v>
      </c>
      <c r="F14" s="5">
        <v>5</v>
      </c>
      <c r="G14" s="5">
        <v>5</v>
      </c>
      <c r="H14" s="5">
        <v>5</v>
      </c>
      <c r="I14" s="5">
        <v>4</v>
      </c>
      <c r="J14" s="5">
        <v>4</v>
      </c>
      <c r="K14" s="5">
        <v>4</v>
      </c>
      <c r="L14" s="5">
        <v>5</v>
      </c>
      <c r="M14" s="8">
        <v>1</v>
      </c>
      <c r="N14" s="8">
        <v>1</v>
      </c>
      <c r="R14" s="72" t="s">
        <v>63</v>
      </c>
      <c r="S14" s="51">
        <v>5</v>
      </c>
      <c r="T14" s="51">
        <f>COUNTIF(F4:F147,5)</f>
        <v>144</v>
      </c>
      <c r="U14" s="51">
        <f>T14*5</f>
        <v>720</v>
      </c>
      <c r="V14" s="70">
        <f t="shared" ref="V14:V36" si="1">SUM(T14*100)/63</f>
        <v>228.57142857142858</v>
      </c>
    </row>
    <row r="15" spans="1:23">
      <c r="A15" s="55">
        <v>6327</v>
      </c>
      <c r="B15" s="56">
        <v>12</v>
      </c>
      <c r="C15" s="5">
        <v>5</v>
      </c>
      <c r="D15" s="5">
        <v>4</v>
      </c>
      <c r="E15" s="5">
        <v>5</v>
      </c>
      <c r="F15" s="5">
        <v>5</v>
      </c>
      <c r="G15" s="5">
        <v>4</v>
      </c>
      <c r="H15" s="5">
        <v>5</v>
      </c>
      <c r="I15" s="5">
        <v>5</v>
      </c>
      <c r="J15" s="5">
        <v>5</v>
      </c>
      <c r="K15" s="5">
        <v>4</v>
      </c>
      <c r="L15" s="5">
        <v>4</v>
      </c>
      <c r="M15" s="8">
        <v>1</v>
      </c>
      <c r="N15" s="8">
        <v>1</v>
      </c>
      <c r="R15" s="72"/>
      <c r="S15" s="51">
        <v>4</v>
      </c>
      <c r="T15" s="51">
        <f>COUNTIF(F4:F147,4)</f>
        <v>0</v>
      </c>
      <c r="U15" s="51">
        <f>T15*4</f>
        <v>0</v>
      </c>
      <c r="V15" s="70">
        <f t="shared" si="1"/>
        <v>0</v>
      </c>
    </row>
    <row r="16" spans="1:23">
      <c r="A16" s="55">
        <v>6327</v>
      </c>
      <c r="B16" s="56">
        <v>13</v>
      </c>
      <c r="C16" s="5">
        <v>5</v>
      </c>
      <c r="D16" s="5">
        <v>5</v>
      </c>
      <c r="E16" s="5">
        <v>5</v>
      </c>
      <c r="F16" s="5">
        <v>5</v>
      </c>
      <c r="G16" s="5">
        <v>5</v>
      </c>
      <c r="H16" s="5">
        <v>5</v>
      </c>
      <c r="I16" s="5">
        <v>5</v>
      </c>
      <c r="J16" s="5">
        <v>5</v>
      </c>
      <c r="K16" s="5">
        <v>4</v>
      </c>
      <c r="L16" s="5">
        <v>5</v>
      </c>
      <c r="M16" s="8">
        <v>1</v>
      </c>
      <c r="N16" s="8">
        <v>1</v>
      </c>
      <c r="R16" s="72"/>
      <c r="S16" s="51">
        <v>3</v>
      </c>
      <c r="T16" s="51">
        <f>COUNTIF(F4:F147,3)</f>
        <v>0</v>
      </c>
      <c r="U16" s="51">
        <f>T16*3</f>
        <v>0</v>
      </c>
      <c r="V16" s="70">
        <f t="shared" si="1"/>
        <v>0</v>
      </c>
      <c r="W16" s="76">
        <f>SUM(U14:U16)/63</f>
        <v>11.428571428571429</v>
      </c>
    </row>
    <row r="17" spans="1:23">
      <c r="A17" s="55">
        <v>6327</v>
      </c>
      <c r="B17" s="56">
        <v>14</v>
      </c>
      <c r="C17" s="5">
        <v>5</v>
      </c>
      <c r="D17" s="5">
        <v>5</v>
      </c>
      <c r="E17" s="5">
        <v>5</v>
      </c>
      <c r="F17" s="5">
        <v>5</v>
      </c>
      <c r="G17" s="5">
        <v>5</v>
      </c>
      <c r="H17" s="5">
        <v>5</v>
      </c>
      <c r="I17" s="5">
        <v>5</v>
      </c>
      <c r="J17" s="5">
        <v>5</v>
      </c>
      <c r="K17" s="5">
        <v>5</v>
      </c>
      <c r="L17" s="5">
        <v>5</v>
      </c>
      <c r="M17" s="8">
        <v>1</v>
      </c>
      <c r="N17" s="8">
        <v>1</v>
      </c>
      <c r="R17" s="72" t="s">
        <v>64</v>
      </c>
      <c r="S17" s="51">
        <v>5</v>
      </c>
      <c r="T17" s="51">
        <f>COUNTIF(G4:G147,5)</f>
        <v>117</v>
      </c>
      <c r="U17" s="51">
        <f>T17*5</f>
        <v>585</v>
      </c>
      <c r="V17" s="70">
        <f t="shared" si="1"/>
        <v>185.71428571428572</v>
      </c>
      <c r="W17" s="85"/>
    </row>
    <row r="18" spans="1:23">
      <c r="A18" s="55">
        <v>6327</v>
      </c>
      <c r="B18" s="56">
        <v>15</v>
      </c>
      <c r="C18" s="5">
        <v>5</v>
      </c>
      <c r="D18" s="5">
        <v>5</v>
      </c>
      <c r="E18" s="5">
        <v>5</v>
      </c>
      <c r="F18" s="5">
        <v>5</v>
      </c>
      <c r="G18" s="5">
        <v>5</v>
      </c>
      <c r="H18" s="5">
        <v>5</v>
      </c>
      <c r="I18" s="5">
        <v>4</v>
      </c>
      <c r="J18" s="5">
        <v>5</v>
      </c>
      <c r="K18" s="5">
        <v>5</v>
      </c>
      <c r="L18" s="5">
        <v>4</v>
      </c>
      <c r="M18" s="8">
        <v>1</v>
      </c>
      <c r="N18" s="8">
        <v>1</v>
      </c>
      <c r="R18" s="72"/>
      <c r="S18" s="51">
        <v>4</v>
      </c>
      <c r="T18" s="51">
        <f>COUNTIF(G4:G147,4)</f>
        <v>27</v>
      </c>
      <c r="U18" s="51">
        <f>T18*4</f>
        <v>108</v>
      </c>
      <c r="V18" s="70">
        <f t="shared" si="1"/>
        <v>42.857142857142854</v>
      </c>
      <c r="W18" s="85"/>
    </row>
    <row r="19" spans="1:23">
      <c r="A19" s="55">
        <v>6327</v>
      </c>
      <c r="B19" s="56">
        <v>16</v>
      </c>
      <c r="C19" s="5">
        <v>5</v>
      </c>
      <c r="D19" s="5">
        <v>4</v>
      </c>
      <c r="E19" s="5">
        <v>5</v>
      </c>
      <c r="F19" s="5">
        <v>5</v>
      </c>
      <c r="G19" s="5">
        <v>4</v>
      </c>
      <c r="H19" s="5">
        <v>5</v>
      </c>
      <c r="I19" s="5">
        <v>5</v>
      </c>
      <c r="J19" s="5">
        <v>5</v>
      </c>
      <c r="K19" s="5">
        <v>4</v>
      </c>
      <c r="L19" s="5">
        <v>5</v>
      </c>
      <c r="M19" s="8">
        <v>1</v>
      </c>
      <c r="N19" s="8">
        <v>1</v>
      </c>
      <c r="R19" s="72"/>
      <c r="S19" s="51">
        <v>3</v>
      </c>
      <c r="T19" s="51">
        <f>COUNTIF(G4:G147,3)</f>
        <v>0</v>
      </c>
      <c r="U19" s="51">
        <f>T19*3</f>
        <v>0</v>
      </c>
      <c r="V19" s="70">
        <f t="shared" si="1"/>
        <v>0</v>
      </c>
      <c r="W19" s="76">
        <f>SUM(U17:U19)/63</f>
        <v>11</v>
      </c>
    </row>
    <row r="20" spans="1:23">
      <c r="A20" s="55">
        <v>6327</v>
      </c>
      <c r="B20" s="56">
        <v>17</v>
      </c>
      <c r="C20" s="5">
        <v>5</v>
      </c>
      <c r="D20" s="5">
        <v>5</v>
      </c>
      <c r="E20" s="5">
        <v>5</v>
      </c>
      <c r="F20" s="5">
        <v>5</v>
      </c>
      <c r="G20" s="5">
        <v>5</v>
      </c>
      <c r="H20" s="5">
        <v>5</v>
      </c>
      <c r="I20" s="5">
        <v>4</v>
      </c>
      <c r="J20" s="5">
        <v>4</v>
      </c>
      <c r="K20" s="5">
        <v>4</v>
      </c>
      <c r="L20" s="5">
        <v>4</v>
      </c>
      <c r="M20" s="8">
        <v>1</v>
      </c>
      <c r="N20" s="8">
        <v>1</v>
      </c>
      <c r="R20" s="72" t="s">
        <v>65</v>
      </c>
      <c r="S20" s="51">
        <v>5</v>
      </c>
      <c r="T20" s="51">
        <f>COUNTIF(H4:H147,5)</f>
        <v>138</v>
      </c>
      <c r="U20" s="51">
        <f>T20*5</f>
        <v>690</v>
      </c>
      <c r="V20" s="70">
        <f t="shared" si="1"/>
        <v>219.04761904761904</v>
      </c>
      <c r="W20" s="85"/>
    </row>
    <row r="21" spans="1:23">
      <c r="A21" s="55">
        <v>6327</v>
      </c>
      <c r="B21" s="56">
        <v>18</v>
      </c>
      <c r="C21" s="5">
        <v>5</v>
      </c>
      <c r="D21" s="5">
        <v>5</v>
      </c>
      <c r="E21" s="5">
        <v>5</v>
      </c>
      <c r="F21" s="5">
        <v>5</v>
      </c>
      <c r="G21" s="5">
        <v>5</v>
      </c>
      <c r="H21" s="5">
        <v>5</v>
      </c>
      <c r="I21" s="5">
        <v>5</v>
      </c>
      <c r="J21" s="5">
        <v>4</v>
      </c>
      <c r="K21" s="5">
        <v>4</v>
      </c>
      <c r="L21" s="5">
        <v>5</v>
      </c>
      <c r="M21" s="8">
        <v>1</v>
      </c>
      <c r="N21" s="8">
        <v>1</v>
      </c>
      <c r="R21" s="72"/>
      <c r="S21" s="51">
        <v>4</v>
      </c>
      <c r="T21" s="51">
        <f>COUNTIF(H4:H147,4)</f>
        <v>6</v>
      </c>
      <c r="U21" s="51">
        <f>T21*4</f>
        <v>24</v>
      </c>
      <c r="V21" s="70">
        <f t="shared" si="1"/>
        <v>9.5238095238095237</v>
      </c>
      <c r="W21" s="85"/>
    </row>
    <row r="22" spans="1:23">
      <c r="A22" s="55">
        <v>6327</v>
      </c>
      <c r="B22" s="56">
        <v>19</v>
      </c>
      <c r="C22" s="5">
        <v>4</v>
      </c>
      <c r="D22" s="5">
        <v>5</v>
      </c>
      <c r="E22" s="5">
        <v>5</v>
      </c>
      <c r="F22" s="5">
        <v>5</v>
      </c>
      <c r="G22" s="5">
        <v>5</v>
      </c>
      <c r="H22" s="5">
        <v>5</v>
      </c>
      <c r="I22" s="5">
        <v>4</v>
      </c>
      <c r="J22" s="5">
        <v>5</v>
      </c>
      <c r="K22" s="5">
        <v>5</v>
      </c>
      <c r="L22" s="5">
        <v>4</v>
      </c>
      <c r="M22" s="8">
        <v>1</v>
      </c>
      <c r="N22" s="8">
        <v>1</v>
      </c>
      <c r="R22" s="72"/>
      <c r="S22" s="51">
        <v>3</v>
      </c>
      <c r="T22" s="51">
        <f>COUNTIF(H4:H147,3)</f>
        <v>0</v>
      </c>
      <c r="U22" s="51">
        <f>T22*3</f>
        <v>0</v>
      </c>
      <c r="V22" s="70">
        <f t="shared" si="1"/>
        <v>0</v>
      </c>
      <c r="W22" s="76">
        <f>SUM(U20:U22)/63</f>
        <v>11.333333333333334</v>
      </c>
    </row>
    <row r="23" spans="1:23">
      <c r="A23" s="55">
        <v>6327</v>
      </c>
      <c r="B23" s="56">
        <v>20</v>
      </c>
      <c r="C23" s="5">
        <v>5</v>
      </c>
      <c r="D23" s="5">
        <v>5</v>
      </c>
      <c r="E23" s="5">
        <v>5</v>
      </c>
      <c r="F23" s="5">
        <v>5</v>
      </c>
      <c r="G23" s="5">
        <v>5</v>
      </c>
      <c r="H23" s="5">
        <v>5</v>
      </c>
      <c r="I23" s="5">
        <v>5</v>
      </c>
      <c r="J23" s="5">
        <v>4</v>
      </c>
      <c r="K23" s="5">
        <v>4</v>
      </c>
      <c r="L23" s="5">
        <v>4</v>
      </c>
      <c r="M23" s="8">
        <v>1</v>
      </c>
      <c r="N23" s="8">
        <v>1</v>
      </c>
      <c r="R23" s="71"/>
      <c r="S23" s="52"/>
      <c r="T23" s="52"/>
      <c r="U23" s="52"/>
      <c r="V23" s="76"/>
    </row>
    <row r="24" spans="1:23">
      <c r="A24" s="55">
        <v>6327</v>
      </c>
      <c r="B24" s="56">
        <v>21</v>
      </c>
      <c r="C24" s="5">
        <v>5</v>
      </c>
      <c r="D24" s="5">
        <v>4</v>
      </c>
      <c r="E24" s="5">
        <v>5</v>
      </c>
      <c r="F24" s="5">
        <v>5</v>
      </c>
      <c r="G24" s="5">
        <v>4</v>
      </c>
      <c r="H24" s="5">
        <v>5</v>
      </c>
      <c r="I24" s="5">
        <v>5</v>
      </c>
      <c r="J24" s="5">
        <v>5</v>
      </c>
      <c r="K24" s="5">
        <v>4</v>
      </c>
      <c r="L24" s="5">
        <v>5</v>
      </c>
      <c r="M24" s="8">
        <v>1</v>
      </c>
      <c r="N24" s="8">
        <v>1</v>
      </c>
      <c r="R24" s="73" t="s">
        <v>66</v>
      </c>
      <c r="S24" s="51">
        <v>5</v>
      </c>
      <c r="T24" s="51">
        <f>COUNTIF(I4:I147,5)</f>
        <v>113</v>
      </c>
      <c r="U24" s="51">
        <f>T24*5</f>
        <v>565</v>
      </c>
      <c r="V24" s="70">
        <f t="shared" si="1"/>
        <v>179.36507936507937</v>
      </c>
    </row>
    <row r="25" spans="1:23">
      <c r="A25" s="55">
        <v>6327</v>
      </c>
      <c r="B25" s="56">
        <v>22</v>
      </c>
      <c r="C25" s="5">
        <v>4</v>
      </c>
      <c r="D25" s="5">
        <v>5</v>
      </c>
      <c r="E25" s="5">
        <v>5</v>
      </c>
      <c r="F25" s="5">
        <v>5</v>
      </c>
      <c r="G25" s="5">
        <v>5</v>
      </c>
      <c r="H25" s="5">
        <v>5</v>
      </c>
      <c r="I25" s="5">
        <v>5</v>
      </c>
      <c r="J25" s="5">
        <v>5</v>
      </c>
      <c r="K25" s="5">
        <v>5</v>
      </c>
      <c r="L25" s="5">
        <v>5</v>
      </c>
      <c r="M25" s="8">
        <v>1</v>
      </c>
      <c r="N25" s="8">
        <v>1</v>
      </c>
      <c r="R25" s="73"/>
      <c r="S25" s="51">
        <v>4</v>
      </c>
      <c r="T25" s="51">
        <f>COUNTIF(I4:I147,4)</f>
        <v>31</v>
      </c>
      <c r="U25" s="51">
        <f>T25*4</f>
        <v>124</v>
      </c>
      <c r="V25" s="70">
        <f t="shared" si="1"/>
        <v>49.206349206349209</v>
      </c>
    </row>
    <row r="26" spans="1:23">
      <c r="A26" s="55">
        <v>6327</v>
      </c>
      <c r="B26" s="56">
        <v>23</v>
      </c>
      <c r="C26" s="5">
        <v>5</v>
      </c>
      <c r="D26" s="5">
        <v>5</v>
      </c>
      <c r="E26" s="5">
        <v>5</v>
      </c>
      <c r="F26" s="5">
        <v>5</v>
      </c>
      <c r="G26" s="5">
        <v>5</v>
      </c>
      <c r="H26" s="5">
        <v>5</v>
      </c>
      <c r="I26" s="5">
        <v>5</v>
      </c>
      <c r="J26" s="5">
        <v>4</v>
      </c>
      <c r="K26" s="5">
        <v>4</v>
      </c>
      <c r="L26" s="5">
        <v>5</v>
      </c>
      <c r="M26" s="8">
        <v>1</v>
      </c>
      <c r="N26" s="8">
        <v>1</v>
      </c>
      <c r="R26" s="73"/>
      <c r="S26" s="51">
        <v>3</v>
      </c>
      <c r="T26" s="51">
        <f>COUNTIF(I4:I147,3)</f>
        <v>0</v>
      </c>
      <c r="U26" s="51">
        <f>T26*3</f>
        <v>0</v>
      </c>
      <c r="V26" s="70">
        <f t="shared" si="1"/>
        <v>0</v>
      </c>
      <c r="W26" s="76">
        <f>SUM(U24:U26)/63</f>
        <v>10.936507936507937</v>
      </c>
    </row>
    <row r="27" spans="1:23">
      <c r="A27" s="55">
        <v>6327</v>
      </c>
      <c r="B27" s="56">
        <v>24</v>
      </c>
      <c r="C27" s="5">
        <v>5</v>
      </c>
      <c r="D27" s="5">
        <v>5</v>
      </c>
      <c r="E27" s="5">
        <v>5</v>
      </c>
      <c r="F27" s="5">
        <v>5</v>
      </c>
      <c r="G27" s="5">
        <v>5</v>
      </c>
      <c r="H27" s="5">
        <v>5</v>
      </c>
      <c r="I27" s="5">
        <v>4</v>
      </c>
      <c r="J27" s="5">
        <v>5</v>
      </c>
      <c r="K27" s="5">
        <v>5</v>
      </c>
      <c r="L27" s="5">
        <v>4</v>
      </c>
      <c r="M27" s="8">
        <v>1</v>
      </c>
      <c r="N27" s="8">
        <v>1</v>
      </c>
      <c r="R27" s="73" t="s">
        <v>67</v>
      </c>
      <c r="S27" s="51">
        <v>5</v>
      </c>
      <c r="T27" s="51">
        <f>COUNTIF(J4:J147,5)</f>
        <v>112</v>
      </c>
      <c r="U27" s="51">
        <f>T27*5</f>
        <v>560</v>
      </c>
      <c r="V27" s="70">
        <f t="shared" si="1"/>
        <v>177.77777777777777</v>
      </c>
      <c r="W27" s="85"/>
    </row>
    <row r="28" spans="1:23">
      <c r="A28" s="55">
        <v>6327</v>
      </c>
      <c r="B28" s="56">
        <v>25</v>
      </c>
      <c r="C28" s="5">
        <v>4</v>
      </c>
      <c r="D28" s="5">
        <v>5</v>
      </c>
      <c r="E28" s="5">
        <v>5</v>
      </c>
      <c r="F28" s="5">
        <v>5</v>
      </c>
      <c r="G28" s="5">
        <v>5</v>
      </c>
      <c r="H28" s="5">
        <v>5</v>
      </c>
      <c r="I28" s="5">
        <v>5</v>
      </c>
      <c r="J28" s="5">
        <v>4</v>
      </c>
      <c r="K28" s="5">
        <v>4</v>
      </c>
      <c r="L28" s="5">
        <v>5</v>
      </c>
      <c r="M28" s="8">
        <v>1</v>
      </c>
      <c r="N28" s="8">
        <v>1</v>
      </c>
      <c r="R28" s="73"/>
      <c r="S28" s="51">
        <v>4</v>
      </c>
      <c r="T28" s="51">
        <f>COUNTIF(J4:J147,4)</f>
        <v>30</v>
      </c>
      <c r="U28" s="51">
        <f>T28*4</f>
        <v>120</v>
      </c>
      <c r="V28" s="70">
        <f t="shared" si="1"/>
        <v>47.61904761904762</v>
      </c>
      <c r="W28" s="85"/>
    </row>
    <row r="29" spans="1:23">
      <c r="A29" s="55">
        <v>6327</v>
      </c>
      <c r="B29" s="56">
        <v>26</v>
      </c>
      <c r="C29" s="5">
        <v>5</v>
      </c>
      <c r="D29" s="5">
        <v>4</v>
      </c>
      <c r="E29" s="5">
        <v>5</v>
      </c>
      <c r="F29" s="5">
        <v>5</v>
      </c>
      <c r="G29" s="5">
        <v>4</v>
      </c>
      <c r="H29" s="5">
        <v>5</v>
      </c>
      <c r="I29" s="5">
        <v>5</v>
      </c>
      <c r="J29" s="5">
        <v>5</v>
      </c>
      <c r="K29" s="5">
        <v>4</v>
      </c>
      <c r="L29" s="5">
        <v>5</v>
      </c>
      <c r="M29" s="8">
        <v>1</v>
      </c>
      <c r="N29" s="8">
        <v>1</v>
      </c>
      <c r="R29" s="73"/>
      <c r="S29" s="51">
        <v>3</v>
      </c>
      <c r="T29" s="51">
        <f>COUNTIF(J4:J147,3)</f>
        <v>2</v>
      </c>
      <c r="U29" s="51">
        <f>T29*3</f>
        <v>6</v>
      </c>
      <c r="V29" s="70">
        <f t="shared" si="1"/>
        <v>3.1746031746031744</v>
      </c>
      <c r="W29" s="76">
        <f>SUM(U27:U29)/63</f>
        <v>10.888888888888889</v>
      </c>
    </row>
    <row r="30" spans="1:23">
      <c r="A30" s="55">
        <v>6327</v>
      </c>
      <c r="B30" s="56">
        <v>27</v>
      </c>
      <c r="C30" s="5">
        <v>5</v>
      </c>
      <c r="D30" s="5">
        <v>5</v>
      </c>
      <c r="E30" s="5">
        <v>5</v>
      </c>
      <c r="F30" s="5">
        <v>5</v>
      </c>
      <c r="G30" s="5">
        <v>5</v>
      </c>
      <c r="H30" s="5">
        <v>5</v>
      </c>
      <c r="I30" s="5">
        <v>4</v>
      </c>
      <c r="J30" s="5">
        <v>5</v>
      </c>
      <c r="K30" s="5">
        <v>4</v>
      </c>
      <c r="L30" s="5">
        <v>5</v>
      </c>
      <c r="M30" s="8">
        <v>1</v>
      </c>
      <c r="N30" s="8">
        <v>1</v>
      </c>
      <c r="R30" s="73" t="s">
        <v>68</v>
      </c>
      <c r="S30" s="51">
        <v>5</v>
      </c>
      <c r="T30" s="51">
        <f>COUNTIF(K4:K147,5)</f>
        <v>93</v>
      </c>
      <c r="U30" s="51">
        <f>T30*5</f>
        <v>465</v>
      </c>
      <c r="V30" s="70">
        <f t="shared" si="1"/>
        <v>147.61904761904762</v>
      </c>
      <c r="W30" s="85"/>
    </row>
    <row r="31" spans="1:23">
      <c r="A31" s="55">
        <v>6327</v>
      </c>
      <c r="B31" s="56">
        <v>28</v>
      </c>
      <c r="C31" s="5">
        <v>5</v>
      </c>
      <c r="D31" s="5">
        <v>4</v>
      </c>
      <c r="E31" s="5">
        <v>5</v>
      </c>
      <c r="F31" s="5">
        <v>5</v>
      </c>
      <c r="G31" s="5">
        <v>4</v>
      </c>
      <c r="H31" s="5">
        <v>5</v>
      </c>
      <c r="I31" s="5">
        <v>5</v>
      </c>
      <c r="J31" s="5">
        <v>5</v>
      </c>
      <c r="K31" s="5">
        <v>4</v>
      </c>
      <c r="L31" s="5">
        <v>4</v>
      </c>
      <c r="M31" s="8">
        <v>1</v>
      </c>
      <c r="N31" s="8">
        <v>1</v>
      </c>
      <c r="R31" s="73"/>
      <c r="S31" s="51">
        <v>4</v>
      </c>
      <c r="T31" s="51">
        <f>COUNTIF(K4:K147,4)</f>
        <v>51</v>
      </c>
      <c r="U31" s="51">
        <f>T31*4</f>
        <v>204</v>
      </c>
      <c r="V31" s="70">
        <f t="shared" si="1"/>
        <v>80.952380952380949</v>
      </c>
      <c r="W31" s="85"/>
    </row>
    <row r="32" spans="1:23">
      <c r="A32" s="55">
        <v>6327</v>
      </c>
      <c r="B32" s="56">
        <v>29</v>
      </c>
      <c r="C32" s="5">
        <v>5</v>
      </c>
      <c r="D32" s="5">
        <v>5</v>
      </c>
      <c r="E32" s="5">
        <v>5</v>
      </c>
      <c r="F32" s="5">
        <v>5</v>
      </c>
      <c r="G32" s="5">
        <v>5</v>
      </c>
      <c r="H32" s="5">
        <v>5</v>
      </c>
      <c r="I32" s="5">
        <v>5</v>
      </c>
      <c r="J32" s="5">
        <v>4</v>
      </c>
      <c r="K32" s="5">
        <v>4</v>
      </c>
      <c r="L32" s="5">
        <v>4</v>
      </c>
      <c r="M32" s="8">
        <v>1</v>
      </c>
      <c r="N32" s="8">
        <v>1</v>
      </c>
      <c r="R32" s="73"/>
      <c r="S32" s="51">
        <v>3</v>
      </c>
      <c r="T32" s="51">
        <f>COUNTIF(K4:K147,3)</f>
        <v>0</v>
      </c>
      <c r="U32" s="51">
        <f>T32*3</f>
        <v>0</v>
      </c>
      <c r="V32" s="70">
        <f t="shared" si="1"/>
        <v>0</v>
      </c>
      <c r="W32" s="76">
        <f>SUM(U30:U32)/63</f>
        <v>10.619047619047619</v>
      </c>
    </row>
    <row r="33" spans="1:23">
      <c r="A33" s="55">
        <v>6327</v>
      </c>
      <c r="B33" s="56">
        <v>30</v>
      </c>
      <c r="C33" s="5">
        <v>5</v>
      </c>
      <c r="D33" s="5">
        <v>5</v>
      </c>
      <c r="E33" s="5">
        <v>5</v>
      </c>
      <c r="F33" s="5">
        <v>5</v>
      </c>
      <c r="G33" s="5">
        <v>5</v>
      </c>
      <c r="H33" s="5">
        <v>5</v>
      </c>
      <c r="I33" s="5">
        <v>5</v>
      </c>
      <c r="J33" s="5">
        <v>5</v>
      </c>
      <c r="K33" s="5">
        <v>5</v>
      </c>
      <c r="L33" s="5">
        <v>5</v>
      </c>
      <c r="M33" s="8">
        <v>1</v>
      </c>
      <c r="N33" s="8">
        <v>1</v>
      </c>
      <c r="R33" s="71"/>
      <c r="S33" s="52"/>
      <c r="T33" s="52"/>
      <c r="U33" s="52"/>
      <c r="V33" s="76"/>
    </row>
    <row r="34" spans="1:23">
      <c r="A34" s="55">
        <v>6327</v>
      </c>
      <c r="B34" s="56">
        <v>31</v>
      </c>
      <c r="C34" s="5">
        <v>4</v>
      </c>
      <c r="D34" s="5">
        <v>5</v>
      </c>
      <c r="E34" s="5">
        <v>5</v>
      </c>
      <c r="F34" s="5">
        <v>5</v>
      </c>
      <c r="G34" s="5">
        <v>5</v>
      </c>
      <c r="H34" s="5">
        <v>5</v>
      </c>
      <c r="I34" s="5">
        <v>4</v>
      </c>
      <c r="J34" s="5">
        <v>5</v>
      </c>
      <c r="K34" s="5">
        <v>5</v>
      </c>
      <c r="L34" s="5">
        <v>4</v>
      </c>
      <c r="M34" s="8">
        <v>1</v>
      </c>
      <c r="N34" s="8">
        <v>1</v>
      </c>
      <c r="R34" s="78" t="s">
        <v>69</v>
      </c>
      <c r="S34" s="51">
        <v>5</v>
      </c>
      <c r="T34" s="51">
        <f>COUNTIF(L4:L147,5)</f>
        <v>115</v>
      </c>
      <c r="U34" s="51">
        <f>T34*5</f>
        <v>575</v>
      </c>
      <c r="V34" s="70">
        <f t="shared" si="1"/>
        <v>182.53968253968253</v>
      </c>
    </row>
    <row r="35" spans="1:23">
      <c r="A35" s="55">
        <v>6327</v>
      </c>
      <c r="B35" s="56">
        <v>32</v>
      </c>
      <c r="C35" s="5">
        <v>5</v>
      </c>
      <c r="D35" s="5">
        <v>5</v>
      </c>
      <c r="E35" s="5">
        <v>5</v>
      </c>
      <c r="F35" s="5">
        <v>5</v>
      </c>
      <c r="G35" s="5">
        <v>5</v>
      </c>
      <c r="H35" s="5">
        <v>5</v>
      </c>
      <c r="I35" s="5">
        <v>5</v>
      </c>
      <c r="J35" s="5">
        <v>5</v>
      </c>
      <c r="K35" s="5">
        <v>4</v>
      </c>
      <c r="L35" s="5">
        <v>5</v>
      </c>
      <c r="M35" s="8">
        <v>1</v>
      </c>
      <c r="N35" s="8">
        <v>1</v>
      </c>
      <c r="R35" s="78"/>
      <c r="S35" s="51">
        <v>4</v>
      </c>
      <c r="T35" s="51">
        <f>COUNTIF(K4:K147,4)</f>
        <v>51</v>
      </c>
      <c r="U35" s="51">
        <f>T35*4</f>
        <v>204</v>
      </c>
      <c r="V35" s="70">
        <f t="shared" si="1"/>
        <v>80.952380952380949</v>
      </c>
    </row>
    <row r="36" spans="1:23">
      <c r="A36" s="55">
        <v>6327</v>
      </c>
      <c r="B36" s="56">
        <v>33</v>
      </c>
      <c r="C36" s="5">
        <v>4</v>
      </c>
      <c r="D36" s="5">
        <v>5</v>
      </c>
      <c r="E36" s="5">
        <v>5</v>
      </c>
      <c r="F36" s="5">
        <v>5</v>
      </c>
      <c r="G36" s="5">
        <v>5</v>
      </c>
      <c r="H36" s="5">
        <v>5</v>
      </c>
      <c r="I36" s="5">
        <v>4</v>
      </c>
      <c r="J36" s="5">
        <v>5</v>
      </c>
      <c r="K36" s="5">
        <v>5</v>
      </c>
      <c r="L36" s="5">
        <v>4</v>
      </c>
      <c r="M36" s="8">
        <v>1</v>
      </c>
      <c r="N36" s="8">
        <v>1</v>
      </c>
      <c r="R36" s="78"/>
      <c r="S36" s="51">
        <v>3</v>
      </c>
      <c r="T36" s="51">
        <f>COUNTIF(K4:K147,3)</f>
        <v>0</v>
      </c>
      <c r="U36" s="51">
        <f>U38</f>
        <v>0</v>
      </c>
      <c r="V36" s="70">
        <f t="shared" si="1"/>
        <v>0</v>
      </c>
      <c r="W36" s="76">
        <f>SUM(U34:U36)/63</f>
        <v>12.365079365079366</v>
      </c>
    </row>
    <row r="37" spans="1:23">
      <c r="A37" s="55">
        <v>6327</v>
      </c>
      <c r="B37" s="56">
        <v>34</v>
      </c>
      <c r="C37" s="5">
        <v>5</v>
      </c>
      <c r="D37" s="5">
        <v>5</v>
      </c>
      <c r="E37" s="5">
        <v>5</v>
      </c>
      <c r="F37" s="5">
        <v>5</v>
      </c>
      <c r="G37" s="5">
        <v>5</v>
      </c>
      <c r="H37" s="5">
        <v>5</v>
      </c>
      <c r="I37" s="5">
        <v>4</v>
      </c>
      <c r="J37" s="5">
        <v>4</v>
      </c>
      <c r="K37" s="5">
        <v>4</v>
      </c>
      <c r="L37" s="5">
        <v>5</v>
      </c>
      <c r="M37" s="8">
        <v>1</v>
      </c>
      <c r="N37" s="8">
        <v>1</v>
      </c>
      <c r="R37" s="74"/>
      <c r="S37" s="38"/>
      <c r="T37" s="38"/>
      <c r="U37" s="38"/>
      <c r="V37" s="77"/>
    </row>
    <row r="38" spans="1:23">
      <c r="A38" s="55">
        <v>6327</v>
      </c>
      <c r="B38" s="56">
        <v>35</v>
      </c>
      <c r="C38" s="5">
        <v>5</v>
      </c>
      <c r="D38" s="5">
        <v>4</v>
      </c>
      <c r="E38" s="5">
        <v>5</v>
      </c>
      <c r="F38" s="5">
        <v>5</v>
      </c>
      <c r="G38" s="5">
        <v>4</v>
      </c>
      <c r="H38" s="5">
        <v>5</v>
      </c>
      <c r="I38" s="5">
        <v>5</v>
      </c>
      <c r="J38" s="5">
        <v>5</v>
      </c>
      <c r="K38" s="5">
        <v>4</v>
      </c>
      <c r="L38" s="5">
        <v>5</v>
      </c>
      <c r="M38" s="8">
        <v>1</v>
      </c>
      <c r="N38" s="8">
        <v>1</v>
      </c>
      <c r="R38" s="79" t="s">
        <v>70</v>
      </c>
      <c r="S38" s="51">
        <v>1</v>
      </c>
      <c r="T38" s="51">
        <f>COUNTIF(M4:M147,1)</f>
        <v>144</v>
      </c>
      <c r="U38" s="51"/>
      <c r="V38" s="70">
        <f>SUM(T38*100)/63</f>
        <v>228.57142857142858</v>
      </c>
    </row>
    <row r="39" spans="1:23">
      <c r="A39" s="55">
        <v>6327</v>
      </c>
      <c r="B39" s="56">
        <v>36</v>
      </c>
      <c r="C39" s="5">
        <v>4</v>
      </c>
      <c r="D39" s="5">
        <v>5</v>
      </c>
      <c r="E39" s="5">
        <v>5</v>
      </c>
      <c r="F39" s="5">
        <v>5</v>
      </c>
      <c r="G39" s="5">
        <v>5</v>
      </c>
      <c r="H39" s="5">
        <v>5</v>
      </c>
      <c r="I39" s="5">
        <v>5</v>
      </c>
      <c r="J39" s="5">
        <v>5</v>
      </c>
      <c r="K39" s="5">
        <v>5</v>
      </c>
      <c r="L39" s="5">
        <v>5</v>
      </c>
      <c r="M39" s="8">
        <v>1</v>
      </c>
      <c r="N39" s="8">
        <v>1</v>
      </c>
      <c r="R39" s="80"/>
      <c r="S39" s="51">
        <v>2</v>
      </c>
      <c r="T39" s="51">
        <f>COUNTIF(M4:M147,2)</f>
        <v>0</v>
      </c>
      <c r="U39" s="51"/>
      <c r="V39" s="70">
        <f>SUM(T39)/63</f>
        <v>0</v>
      </c>
    </row>
    <row r="40" spans="1:23">
      <c r="A40" s="55">
        <v>6327</v>
      </c>
      <c r="B40" s="56">
        <v>37</v>
      </c>
      <c r="C40" s="5">
        <v>5</v>
      </c>
      <c r="D40" s="5">
        <v>5</v>
      </c>
      <c r="E40" s="5">
        <v>5</v>
      </c>
      <c r="F40" s="5">
        <v>5</v>
      </c>
      <c r="G40" s="5">
        <v>5</v>
      </c>
      <c r="H40" s="5">
        <v>5</v>
      </c>
      <c r="I40" s="5">
        <v>5</v>
      </c>
      <c r="J40" s="5">
        <v>5</v>
      </c>
      <c r="K40" s="5">
        <v>5</v>
      </c>
      <c r="L40" s="5">
        <v>5</v>
      </c>
      <c r="M40" s="8">
        <v>1</v>
      </c>
      <c r="N40" s="8">
        <v>1</v>
      </c>
      <c r="R40" s="75"/>
      <c r="S40" s="38"/>
      <c r="T40" s="38"/>
      <c r="U40" s="38"/>
      <c r="V40" s="77"/>
    </row>
    <row r="41" spans="1:23">
      <c r="A41" s="55">
        <v>6327</v>
      </c>
      <c r="B41" s="56">
        <v>38</v>
      </c>
      <c r="C41" s="5">
        <v>5</v>
      </c>
      <c r="D41" s="5">
        <v>5</v>
      </c>
      <c r="E41" s="5">
        <v>5</v>
      </c>
      <c r="F41" s="5">
        <v>5</v>
      </c>
      <c r="G41" s="5">
        <v>5</v>
      </c>
      <c r="H41" s="5">
        <v>5</v>
      </c>
      <c r="I41" s="5">
        <v>4</v>
      </c>
      <c r="J41" s="5">
        <v>4</v>
      </c>
      <c r="K41" s="5">
        <v>5</v>
      </c>
      <c r="L41" s="5">
        <v>4</v>
      </c>
      <c r="M41" s="8">
        <v>1</v>
      </c>
      <c r="N41" s="8">
        <v>1</v>
      </c>
      <c r="R41" s="81" t="s">
        <v>71</v>
      </c>
      <c r="S41" s="51">
        <v>1</v>
      </c>
      <c r="T41" s="51">
        <f>COUNTIF(N4:N147,1)</f>
        <v>98</v>
      </c>
      <c r="U41" s="51"/>
      <c r="V41" s="70">
        <f>SUM(T41*100)/63</f>
        <v>155.55555555555554</v>
      </c>
    </row>
    <row r="42" spans="1:23">
      <c r="A42" s="55">
        <v>6327</v>
      </c>
      <c r="B42" s="56">
        <v>39</v>
      </c>
      <c r="C42" s="5">
        <v>5</v>
      </c>
      <c r="D42" s="5">
        <v>4</v>
      </c>
      <c r="E42" s="5">
        <v>5</v>
      </c>
      <c r="F42" s="5">
        <v>5</v>
      </c>
      <c r="G42" s="5">
        <v>4</v>
      </c>
      <c r="H42" s="5">
        <v>5</v>
      </c>
      <c r="I42" s="5">
        <v>5</v>
      </c>
      <c r="J42" s="5">
        <v>5</v>
      </c>
      <c r="K42" s="5">
        <v>4</v>
      </c>
      <c r="L42" s="5">
        <v>5</v>
      </c>
      <c r="M42" s="8">
        <v>1</v>
      </c>
      <c r="N42" s="8">
        <v>1</v>
      </c>
      <c r="R42" s="81"/>
      <c r="S42" s="51">
        <v>2</v>
      </c>
      <c r="T42" s="51">
        <f>COUNTIF(N4:N147,2)</f>
        <v>28</v>
      </c>
      <c r="U42" s="51"/>
      <c r="V42" s="70">
        <f>SUM(T42*100)/63</f>
        <v>44.444444444444443</v>
      </c>
    </row>
    <row r="43" spans="1:23">
      <c r="A43" s="55">
        <v>6327</v>
      </c>
      <c r="B43" s="56">
        <v>40</v>
      </c>
      <c r="C43" s="5">
        <v>5</v>
      </c>
      <c r="D43" s="5">
        <v>5</v>
      </c>
      <c r="E43" s="5">
        <v>5</v>
      </c>
      <c r="F43" s="5">
        <v>5</v>
      </c>
      <c r="G43" s="5">
        <v>5</v>
      </c>
      <c r="H43" s="5">
        <v>5</v>
      </c>
      <c r="I43" s="5">
        <v>5</v>
      </c>
      <c r="J43" s="5">
        <v>5</v>
      </c>
      <c r="K43" s="5">
        <v>5</v>
      </c>
      <c r="L43" s="5">
        <v>5</v>
      </c>
      <c r="M43" s="8">
        <v>1</v>
      </c>
      <c r="N43" s="8">
        <v>1</v>
      </c>
      <c r="R43" s="82"/>
      <c r="S43" s="54">
        <v>3</v>
      </c>
      <c r="T43" s="51">
        <f>COUNTIF(N4:N147,3)</f>
        <v>18</v>
      </c>
      <c r="U43" s="54"/>
      <c r="V43" s="70">
        <f>SUM(T43*100)/63</f>
        <v>28.571428571428573</v>
      </c>
    </row>
    <row r="44" spans="1:23">
      <c r="A44" s="55">
        <v>6327</v>
      </c>
      <c r="B44" s="56">
        <v>41</v>
      </c>
      <c r="C44" s="5">
        <v>5</v>
      </c>
      <c r="D44" s="5">
        <v>5</v>
      </c>
      <c r="E44" s="5">
        <v>5</v>
      </c>
      <c r="F44" s="5">
        <v>5</v>
      </c>
      <c r="G44" s="5">
        <v>5</v>
      </c>
      <c r="H44" s="5">
        <v>5</v>
      </c>
      <c r="I44" s="5">
        <v>4</v>
      </c>
      <c r="J44" s="5">
        <v>5</v>
      </c>
      <c r="K44" s="5">
        <v>4</v>
      </c>
      <c r="L44" s="5">
        <v>5</v>
      </c>
      <c r="M44" s="8">
        <v>1</v>
      </c>
      <c r="N44" s="8">
        <v>1</v>
      </c>
      <c r="R44" s="82"/>
      <c r="S44" s="54">
        <v>4</v>
      </c>
      <c r="T44" s="51">
        <f>COUNTIF(N4:N147,4)</f>
        <v>0</v>
      </c>
      <c r="U44" s="54"/>
      <c r="V44" s="70">
        <f>SUM(T44*100)/63</f>
        <v>0</v>
      </c>
    </row>
    <row r="45" spans="1:23">
      <c r="A45" s="55">
        <v>6327</v>
      </c>
      <c r="B45" s="56">
        <v>42</v>
      </c>
      <c r="C45" s="5">
        <v>4</v>
      </c>
      <c r="D45" s="5">
        <v>5</v>
      </c>
      <c r="E45" s="5">
        <v>5</v>
      </c>
      <c r="F45" s="5">
        <v>5</v>
      </c>
      <c r="G45" s="5">
        <v>5</v>
      </c>
      <c r="H45" s="5">
        <v>5</v>
      </c>
      <c r="I45" s="5">
        <v>4</v>
      </c>
      <c r="J45" s="5">
        <v>5</v>
      </c>
      <c r="K45" s="5">
        <v>5</v>
      </c>
      <c r="L45" s="5">
        <v>5</v>
      </c>
      <c r="M45" s="8">
        <v>1</v>
      </c>
      <c r="N45" s="8">
        <v>1</v>
      </c>
      <c r="V45" s="57"/>
    </row>
    <row r="46" spans="1:23">
      <c r="A46" s="55">
        <v>6327</v>
      </c>
      <c r="B46" s="56">
        <v>43</v>
      </c>
      <c r="C46" s="5">
        <v>5</v>
      </c>
      <c r="D46" s="5">
        <v>5</v>
      </c>
      <c r="E46" s="5">
        <v>5</v>
      </c>
      <c r="F46" s="5">
        <v>5</v>
      </c>
      <c r="G46" s="5">
        <v>5</v>
      </c>
      <c r="H46" s="5">
        <v>5</v>
      </c>
      <c r="I46" s="5">
        <v>5</v>
      </c>
      <c r="J46" s="5">
        <v>5</v>
      </c>
      <c r="K46" s="5">
        <v>5</v>
      </c>
      <c r="L46" s="5">
        <v>5</v>
      </c>
      <c r="M46" s="8">
        <v>1</v>
      </c>
      <c r="N46" s="8">
        <v>1</v>
      </c>
    </row>
    <row r="47" spans="1:23">
      <c r="A47" s="55">
        <v>6327</v>
      </c>
      <c r="B47" s="56">
        <v>44</v>
      </c>
      <c r="C47" s="5">
        <v>5</v>
      </c>
      <c r="D47" s="5">
        <v>4</v>
      </c>
      <c r="E47" s="5">
        <v>5</v>
      </c>
      <c r="F47" s="5">
        <v>5</v>
      </c>
      <c r="G47" s="5">
        <v>4</v>
      </c>
      <c r="H47" s="5">
        <v>5</v>
      </c>
      <c r="I47" s="5">
        <v>5</v>
      </c>
      <c r="J47" s="5">
        <v>5</v>
      </c>
      <c r="K47" s="5">
        <v>4</v>
      </c>
      <c r="L47" s="5">
        <v>5</v>
      </c>
      <c r="M47" s="8">
        <v>1</v>
      </c>
      <c r="N47" s="8">
        <v>1</v>
      </c>
    </row>
    <row r="48" spans="1:23">
      <c r="A48" s="55">
        <v>6327</v>
      </c>
      <c r="B48" s="56">
        <v>45</v>
      </c>
      <c r="C48" s="5">
        <v>4</v>
      </c>
      <c r="D48" s="5">
        <v>5</v>
      </c>
      <c r="E48" s="5">
        <v>5</v>
      </c>
      <c r="F48" s="5">
        <v>5</v>
      </c>
      <c r="G48" s="5">
        <v>5</v>
      </c>
      <c r="H48" s="5">
        <v>5</v>
      </c>
      <c r="I48" s="5">
        <v>5</v>
      </c>
      <c r="J48" s="5">
        <v>5</v>
      </c>
      <c r="K48" s="5">
        <v>5</v>
      </c>
      <c r="L48" s="5">
        <v>5</v>
      </c>
      <c r="M48" s="8">
        <v>1</v>
      </c>
      <c r="N48" s="8">
        <v>1</v>
      </c>
    </row>
    <row r="49" spans="1:14">
      <c r="A49" s="55">
        <v>6327</v>
      </c>
      <c r="B49" s="56">
        <v>46</v>
      </c>
      <c r="C49" s="5">
        <v>5</v>
      </c>
      <c r="D49" s="5">
        <v>5</v>
      </c>
      <c r="E49" s="5">
        <v>5</v>
      </c>
      <c r="F49" s="5">
        <v>5</v>
      </c>
      <c r="G49" s="5">
        <v>5</v>
      </c>
      <c r="H49" s="5">
        <v>5</v>
      </c>
      <c r="I49" s="5">
        <v>5</v>
      </c>
      <c r="J49" s="5">
        <v>5</v>
      </c>
      <c r="K49" s="5">
        <v>5</v>
      </c>
      <c r="L49" s="5">
        <v>5</v>
      </c>
      <c r="M49" s="8">
        <v>1</v>
      </c>
      <c r="N49" s="8">
        <v>1</v>
      </c>
    </row>
    <row r="50" spans="1:14">
      <c r="A50" s="55">
        <v>6327</v>
      </c>
      <c r="B50" s="56">
        <v>47</v>
      </c>
      <c r="C50" s="5">
        <v>5</v>
      </c>
      <c r="D50" s="5">
        <v>4</v>
      </c>
      <c r="E50" s="5">
        <v>5</v>
      </c>
      <c r="F50" s="5">
        <v>5</v>
      </c>
      <c r="G50" s="5">
        <v>4</v>
      </c>
      <c r="H50" s="5">
        <v>5</v>
      </c>
      <c r="I50" s="5">
        <v>5</v>
      </c>
      <c r="J50" s="5">
        <v>5</v>
      </c>
      <c r="K50" s="5">
        <v>4</v>
      </c>
      <c r="L50" s="5">
        <v>4</v>
      </c>
      <c r="M50" s="8">
        <v>1</v>
      </c>
      <c r="N50" s="8">
        <v>2</v>
      </c>
    </row>
    <row r="51" spans="1:14">
      <c r="A51" s="55">
        <v>6327</v>
      </c>
      <c r="B51" s="56">
        <v>48</v>
      </c>
      <c r="C51" s="5">
        <v>4</v>
      </c>
      <c r="D51" s="5">
        <v>4</v>
      </c>
      <c r="E51" s="5">
        <v>5</v>
      </c>
      <c r="F51" s="5">
        <v>5</v>
      </c>
      <c r="G51" s="5">
        <v>5</v>
      </c>
      <c r="H51" s="5">
        <v>5</v>
      </c>
      <c r="I51" s="5">
        <v>5</v>
      </c>
      <c r="J51" s="5">
        <v>4</v>
      </c>
      <c r="K51" s="5">
        <v>4</v>
      </c>
      <c r="L51" s="5">
        <v>4</v>
      </c>
      <c r="M51" s="8">
        <v>1</v>
      </c>
      <c r="N51" s="8">
        <v>1</v>
      </c>
    </row>
    <row r="52" spans="1:14">
      <c r="A52" s="55">
        <v>6327</v>
      </c>
      <c r="B52" s="56">
        <v>49</v>
      </c>
      <c r="C52" s="5">
        <v>4</v>
      </c>
      <c r="D52" s="5">
        <v>5</v>
      </c>
      <c r="E52" s="5">
        <v>5</v>
      </c>
      <c r="F52" s="5">
        <v>5</v>
      </c>
      <c r="G52" s="5">
        <v>5</v>
      </c>
      <c r="H52" s="5">
        <v>5</v>
      </c>
      <c r="I52" s="5">
        <v>4</v>
      </c>
      <c r="J52" s="5">
        <v>5</v>
      </c>
      <c r="K52" s="5">
        <v>5</v>
      </c>
      <c r="L52" s="5">
        <v>5</v>
      </c>
      <c r="M52" s="8">
        <v>1</v>
      </c>
      <c r="N52" s="8">
        <v>2</v>
      </c>
    </row>
    <row r="53" spans="1:14">
      <c r="A53" s="55">
        <v>6327</v>
      </c>
      <c r="B53" s="56">
        <v>50</v>
      </c>
      <c r="C53" s="5">
        <v>5</v>
      </c>
      <c r="D53" s="5">
        <v>5</v>
      </c>
      <c r="E53" s="5">
        <v>5</v>
      </c>
      <c r="F53" s="5">
        <v>5</v>
      </c>
      <c r="G53" s="5">
        <v>4</v>
      </c>
      <c r="H53" s="5">
        <v>5</v>
      </c>
      <c r="I53" s="5">
        <v>4</v>
      </c>
      <c r="J53" s="5">
        <v>5</v>
      </c>
      <c r="K53" s="5">
        <v>5</v>
      </c>
      <c r="L53" s="5">
        <v>5</v>
      </c>
      <c r="M53" s="8">
        <v>1</v>
      </c>
      <c r="N53" s="8">
        <v>3</v>
      </c>
    </row>
    <row r="54" spans="1:14">
      <c r="A54" s="55">
        <v>6327</v>
      </c>
      <c r="B54" s="56">
        <v>51</v>
      </c>
      <c r="C54" s="5">
        <v>5</v>
      </c>
      <c r="D54" s="5">
        <v>4</v>
      </c>
      <c r="E54" s="5">
        <v>5</v>
      </c>
      <c r="F54" s="5">
        <v>5</v>
      </c>
      <c r="G54" s="5">
        <v>4</v>
      </c>
      <c r="H54" s="5">
        <v>5</v>
      </c>
      <c r="I54" s="5">
        <v>5</v>
      </c>
      <c r="J54" s="5">
        <v>5</v>
      </c>
      <c r="K54" s="5">
        <v>4</v>
      </c>
      <c r="L54" s="5">
        <v>5</v>
      </c>
      <c r="M54" s="8">
        <v>1</v>
      </c>
      <c r="N54" s="8">
        <v>1</v>
      </c>
    </row>
    <row r="55" spans="1:14">
      <c r="A55" s="55">
        <v>6327</v>
      </c>
      <c r="B55" s="56">
        <v>52</v>
      </c>
      <c r="C55" s="5">
        <v>5</v>
      </c>
      <c r="D55" s="5">
        <v>4</v>
      </c>
      <c r="E55" s="5">
        <v>5</v>
      </c>
      <c r="F55" s="5">
        <v>5</v>
      </c>
      <c r="G55" s="5">
        <v>5</v>
      </c>
      <c r="H55" s="5">
        <v>5</v>
      </c>
      <c r="I55" s="5">
        <v>5</v>
      </c>
      <c r="J55" s="5">
        <v>5</v>
      </c>
      <c r="K55" s="5">
        <v>5</v>
      </c>
      <c r="L55" s="5">
        <v>5</v>
      </c>
      <c r="M55" s="8">
        <v>1</v>
      </c>
      <c r="N55" s="8">
        <v>2</v>
      </c>
    </row>
    <row r="56" spans="1:14">
      <c r="A56" s="55">
        <v>6327</v>
      </c>
      <c r="B56" s="56">
        <v>53</v>
      </c>
      <c r="C56" s="5">
        <v>4</v>
      </c>
      <c r="D56" s="5">
        <v>5</v>
      </c>
      <c r="E56" s="5">
        <v>4</v>
      </c>
      <c r="F56" s="5">
        <v>5</v>
      </c>
      <c r="G56" s="5">
        <v>5</v>
      </c>
      <c r="H56" s="5">
        <v>5</v>
      </c>
      <c r="I56" s="5">
        <v>5</v>
      </c>
      <c r="J56" s="5">
        <v>4</v>
      </c>
      <c r="K56" s="5">
        <v>5</v>
      </c>
      <c r="L56" s="5">
        <v>5</v>
      </c>
      <c r="M56" s="8">
        <v>1</v>
      </c>
      <c r="N56" s="8">
        <v>1</v>
      </c>
    </row>
    <row r="57" spans="1:14">
      <c r="A57" s="55">
        <v>6327</v>
      </c>
      <c r="B57" s="56">
        <v>54</v>
      </c>
      <c r="C57" s="5">
        <v>4</v>
      </c>
      <c r="D57" s="5">
        <v>5</v>
      </c>
      <c r="E57" s="5">
        <v>4</v>
      </c>
      <c r="F57" s="5">
        <v>5</v>
      </c>
      <c r="G57" s="5">
        <v>5</v>
      </c>
      <c r="H57" s="5">
        <v>5</v>
      </c>
      <c r="I57" s="5">
        <v>5</v>
      </c>
      <c r="J57" s="5">
        <v>5</v>
      </c>
      <c r="K57" s="5">
        <v>5</v>
      </c>
      <c r="L57" s="5">
        <v>5</v>
      </c>
      <c r="M57" s="8">
        <v>1</v>
      </c>
      <c r="N57" s="8">
        <v>2</v>
      </c>
    </row>
    <row r="58" spans="1:14">
      <c r="A58" s="55">
        <v>6327</v>
      </c>
      <c r="B58" s="56">
        <v>55</v>
      </c>
      <c r="C58" s="5">
        <v>5</v>
      </c>
      <c r="D58" s="5">
        <v>5</v>
      </c>
      <c r="E58" s="5">
        <v>5</v>
      </c>
      <c r="F58" s="5">
        <v>5</v>
      </c>
      <c r="G58" s="5">
        <v>5</v>
      </c>
      <c r="H58" s="5">
        <v>5</v>
      </c>
      <c r="I58" s="5">
        <v>5</v>
      </c>
      <c r="J58" s="5">
        <v>5</v>
      </c>
      <c r="K58" s="5">
        <v>5</v>
      </c>
      <c r="L58" s="5">
        <v>5</v>
      </c>
      <c r="M58" s="8">
        <v>1</v>
      </c>
      <c r="N58" s="8">
        <v>1</v>
      </c>
    </row>
    <row r="59" spans="1:14">
      <c r="A59" s="55">
        <v>6327</v>
      </c>
      <c r="B59" s="56">
        <v>56</v>
      </c>
      <c r="C59" s="5">
        <v>5</v>
      </c>
      <c r="D59" s="5">
        <v>4</v>
      </c>
      <c r="E59" s="5">
        <v>5</v>
      </c>
      <c r="F59" s="5">
        <v>5</v>
      </c>
      <c r="G59" s="5">
        <v>5</v>
      </c>
      <c r="H59" s="5">
        <v>5</v>
      </c>
      <c r="I59" s="5">
        <v>4</v>
      </c>
      <c r="J59" s="5">
        <v>5</v>
      </c>
      <c r="K59" s="5">
        <v>5</v>
      </c>
      <c r="L59" s="5">
        <v>4</v>
      </c>
      <c r="M59" s="8">
        <v>1</v>
      </c>
      <c r="N59" s="8">
        <v>1</v>
      </c>
    </row>
    <row r="60" spans="1:14">
      <c r="A60" s="55">
        <v>6327</v>
      </c>
      <c r="B60" s="56">
        <v>57</v>
      </c>
      <c r="C60" s="5">
        <v>4</v>
      </c>
      <c r="D60" s="5">
        <v>4</v>
      </c>
      <c r="E60" s="5">
        <v>5</v>
      </c>
      <c r="F60" s="5">
        <v>5</v>
      </c>
      <c r="G60" s="5">
        <v>5</v>
      </c>
      <c r="H60" s="5">
        <v>4</v>
      </c>
      <c r="I60" s="5">
        <v>4</v>
      </c>
      <c r="J60" s="5">
        <v>5</v>
      </c>
      <c r="K60" s="5">
        <v>4</v>
      </c>
      <c r="L60" s="5">
        <v>5</v>
      </c>
      <c r="M60" s="8">
        <v>1</v>
      </c>
      <c r="N60" s="8">
        <v>3</v>
      </c>
    </row>
    <row r="61" spans="1:14">
      <c r="A61" s="55">
        <v>6327</v>
      </c>
      <c r="B61" s="56">
        <v>58</v>
      </c>
      <c r="C61" s="5">
        <v>5</v>
      </c>
      <c r="D61" s="5">
        <v>4</v>
      </c>
      <c r="E61" s="5">
        <v>5</v>
      </c>
      <c r="F61" s="5">
        <v>5</v>
      </c>
      <c r="G61" s="5">
        <v>4</v>
      </c>
      <c r="H61" s="5">
        <v>5</v>
      </c>
      <c r="I61" s="5">
        <v>5</v>
      </c>
      <c r="J61" s="5">
        <v>5</v>
      </c>
      <c r="K61" s="5">
        <v>5</v>
      </c>
      <c r="L61" s="5">
        <v>5</v>
      </c>
      <c r="M61" s="8">
        <v>1</v>
      </c>
      <c r="N61" s="8">
        <v>3</v>
      </c>
    </row>
    <row r="62" spans="1:14">
      <c r="A62" s="55">
        <v>6327</v>
      </c>
      <c r="B62" s="56">
        <v>59</v>
      </c>
      <c r="C62" s="5">
        <v>5</v>
      </c>
      <c r="D62" s="5">
        <v>5</v>
      </c>
      <c r="E62" s="5">
        <v>5</v>
      </c>
      <c r="F62" s="5">
        <v>5</v>
      </c>
      <c r="G62" s="5">
        <v>5</v>
      </c>
      <c r="H62" s="5">
        <v>5</v>
      </c>
      <c r="I62" s="5">
        <v>5</v>
      </c>
      <c r="J62" s="5">
        <v>4</v>
      </c>
      <c r="K62" s="5">
        <v>4</v>
      </c>
      <c r="L62" s="5">
        <v>4</v>
      </c>
      <c r="M62" s="8">
        <v>1</v>
      </c>
      <c r="N62" s="8">
        <v>3</v>
      </c>
    </row>
    <row r="63" spans="1:14">
      <c r="A63" s="55">
        <v>6327</v>
      </c>
      <c r="B63" s="56">
        <v>60</v>
      </c>
      <c r="C63" s="5">
        <v>4</v>
      </c>
      <c r="D63" s="5">
        <v>5</v>
      </c>
      <c r="E63" s="5">
        <v>5</v>
      </c>
      <c r="F63" s="5">
        <v>5</v>
      </c>
      <c r="G63" s="5">
        <v>5</v>
      </c>
      <c r="H63" s="5">
        <v>5</v>
      </c>
      <c r="I63" s="5">
        <v>5</v>
      </c>
      <c r="J63" s="5">
        <v>4</v>
      </c>
      <c r="K63" s="5">
        <v>5</v>
      </c>
      <c r="L63" s="5">
        <v>5</v>
      </c>
      <c r="M63" s="8">
        <v>1</v>
      </c>
      <c r="N63" s="8">
        <v>1</v>
      </c>
    </row>
    <row r="64" spans="1:14">
      <c r="A64" s="55">
        <v>6327</v>
      </c>
      <c r="B64" s="56">
        <v>61</v>
      </c>
      <c r="C64" s="5">
        <v>5</v>
      </c>
      <c r="D64" s="5">
        <v>4</v>
      </c>
      <c r="E64" s="5">
        <v>5</v>
      </c>
      <c r="F64" s="5">
        <v>5</v>
      </c>
      <c r="G64" s="5">
        <v>4</v>
      </c>
      <c r="H64" s="5">
        <v>5</v>
      </c>
      <c r="I64" s="5">
        <v>5</v>
      </c>
      <c r="J64" s="5">
        <v>5</v>
      </c>
      <c r="K64" s="5">
        <v>4</v>
      </c>
      <c r="L64" s="5">
        <v>5</v>
      </c>
      <c r="M64" s="8">
        <v>1</v>
      </c>
      <c r="N64" s="8">
        <v>3</v>
      </c>
    </row>
    <row r="65" spans="1:14">
      <c r="A65" s="55">
        <v>6327</v>
      </c>
      <c r="B65" s="56">
        <v>62</v>
      </c>
      <c r="C65" s="5">
        <v>3</v>
      </c>
      <c r="D65" s="5">
        <v>5</v>
      </c>
      <c r="E65" s="5">
        <v>5</v>
      </c>
      <c r="F65" s="5">
        <v>5</v>
      </c>
      <c r="G65" s="5">
        <v>5</v>
      </c>
      <c r="H65" s="5">
        <v>5</v>
      </c>
      <c r="I65" s="5">
        <v>4</v>
      </c>
      <c r="J65" s="5">
        <v>5</v>
      </c>
      <c r="K65" s="5">
        <v>5</v>
      </c>
      <c r="L65" s="5">
        <v>5</v>
      </c>
      <c r="M65" s="8">
        <v>1</v>
      </c>
      <c r="N65" s="8">
        <v>1</v>
      </c>
    </row>
    <row r="66" spans="1:14">
      <c r="A66" s="55">
        <v>6327</v>
      </c>
      <c r="B66" s="56">
        <v>63</v>
      </c>
      <c r="C66" s="5">
        <v>4</v>
      </c>
      <c r="D66" s="5">
        <v>5</v>
      </c>
      <c r="E66" s="5">
        <v>5</v>
      </c>
      <c r="F66" s="5">
        <v>5</v>
      </c>
      <c r="G66" s="5">
        <v>5</v>
      </c>
      <c r="H66" s="5">
        <v>5</v>
      </c>
      <c r="I66" s="5">
        <v>5</v>
      </c>
      <c r="J66" s="5">
        <v>5</v>
      </c>
      <c r="K66" s="5">
        <v>5</v>
      </c>
      <c r="L66" s="5">
        <v>5</v>
      </c>
      <c r="M66" s="8">
        <v>1</v>
      </c>
      <c r="N66" s="8">
        <v>3</v>
      </c>
    </row>
    <row r="67" spans="1:14">
      <c r="A67" s="55">
        <v>6327</v>
      </c>
      <c r="B67" s="56">
        <v>64</v>
      </c>
      <c r="C67" s="5">
        <v>5</v>
      </c>
      <c r="D67" s="5">
        <v>4</v>
      </c>
      <c r="E67" s="5">
        <v>5</v>
      </c>
      <c r="F67" s="5">
        <v>5</v>
      </c>
      <c r="G67" s="5">
        <v>4</v>
      </c>
      <c r="H67" s="5">
        <v>5</v>
      </c>
      <c r="I67" s="5">
        <v>5</v>
      </c>
      <c r="J67" s="5">
        <v>5</v>
      </c>
      <c r="K67" s="5">
        <v>4</v>
      </c>
      <c r="L67" s="5">
        <v>5</v>
      </c>
      <c r="M67" s="8">
        <v>1</v>
      </c>
      <c r="N67" s="8">
        <v>1</v>
      </c>
    </row>
    <row r="68" spans="1:14">
      <c r="A68" s="55">
        <v>6327</v>
      </c>
      <c r="B68" s="56">
        <v>65</v>
      </c>
      <c r="C68" s="5">
        <v>4</v>
      </c>
      <c r="D68" s="5">
        <v>4</v>
      </c>
      <c r="E68" s="5">
        <v>4</v>
      </c>
      <c r="F68" s="5">
        <v>5</v>
      </c>
      <c r="G68" s="5">
        <v>5</v>
      </c>
      <c r="H68" s="5">
        <v>5</v>
      </c>
      <c r="I68" s="5">
        <v>4</v>
      </c>
      <c r="J68" s="5">
        <v>5</v>
      </c>
      <c r="K68" s="5">
        <v>4</v>
      </c>
      <c r="L68" s="5">
        <v>4</v>
      </c>
      <c r="M68" s="8">
        <v>1</v>
      </c>
      <c r="N68" s="8">
        <v>1</v>
      </c>
    </row>
    <row r="69" spans="1:14">
      <c r="A69" s="55">
        <v>6327</v>
      </c>
      <c r="B69" s="56">
        <v>66</v>
      </c>
      <c r="C69" s="5">
        <v>4</v>
      </c>
      <c r="D69" s="5">
        <v>5</v>
      </c>
      <c r="E69" s="5">
        <v>4</v>
      </c>
      <c r="F69" s="5">
        <v>5</v>
      </c>
      <c r="G69" s="5">
        <v>5</v>
      </c>
      <c r="H69" s="5">
        <v>5</v>
      </c>
      <c r="I69" s="5">
        <v>5</v>
      </c>
      <c r="J69" s="5">
        <v>5</v>
      </c>
      <c r="K69" s="5">
        <v>4</v>
      </c>
      <c r="L69" s="5">
        <v>4</v>
      </c>
      <c r="M69" s="8">
        <v>1</v>
      </c>
      <c r="N69" s="8">
        <v>1</v>
      </c>
    </row>
    <row r="70" spans="1:14">
      <c r="A70" s="55">
        <v>6327</v>
      </c>
      <c r="B70" s="56">
        <v>67</v>
      </c>
      <c r="C70" s="5">
        <v>4</v>
      </c>
      <c r="D70" s="5">
        <v>5</v>
      </c>
      <c r="E70" s="5">
        <v>5</v>
      </c>
      <c r="F70" s="5">
        <v>5</v>
      </c>
      <c r="G70" s="5">
        <v>5</v>
      </c>
      <c r="H70" s="5">
        <v>5</v>
      </c>
      <c r="I70" s="5">
        <v>5</v>
      </c>
      <c r="J70" s="5">
        <v>5</v>
      </c>
      <c r="K70" s="5">
        <v>5</v>
      </c>
      <c r="L70" s="5">
        <v>5</v>
      </c>
      <c r="M70" s="8">
        <v>1</v>
      </c>
      <c r="N70" s="8">
        <v>1</v>
      </c>
    </row>
    <row r="71" spans="1:14">
      <c r="A71" s="55">
        <v>6327</v>
      </c>
      <c r="B71" s="56">
        <v>68</v>
      </c>
      <c r="C71" s="5">
        <v>5</v>
      </c>
      <c r="D71" s="5">
        <v>5</v>
      </c>
      <c r="E71" s="5">
        <v>5</v>
      </c>
      <c r="F71" s="5">
        <v>5</v>
      </c>
      <c r="G71" s="5">
        <v>5</v>
      </c>
      <c r="H71" s="5">
        <v>5</v>
      </c>
      <c r="I71" s="5">
        <v>5</v>
      </c>
      <c r="J71" s="5">
        <v>4</v>
      </c>
      <c r="K71" s="5">
        <v>5</v>
      </c>
      <c r="L71" s="5">
        <v>5</v>
      </c>
      <c r="M71" s="8">
        <v>1</v>
      </c>
      <c r="N71" s="8">
        <v>1</v>
      </c>
    </row>
    <row r="72" spans="1:14">
      <c r="A72" s="55">
        <v>6327</v>
      </c>
      <c r="B72" s="56">
        <v>69</v>
      </c>
      <c r="C72" s="5">
        <v>5</v>
      </c>
      <c r="D72" s="5">
        <v>5</v>
      </c>
      <c r="E72" s="5">
        <v>5</v>
      </c>
      <c r="F72" s="5">
        <v>5</v>
      </c>
      <c r="G72" s="5">
        <v>5</v>
      </c>
      <c r="H72" s="5">
        <v>5</v>
      </c>
      <c r="I72" s="5">
        <v>5</v>
      </c>
      <c r="J72" s="5">
        <v>5</v>
      </c>
      <c r="K72" s="5">
        <v>5</v>
      </c>
      <c r="L72" s="5">
        <v>5</v>
      </c>
      <c r="M72" s="8">
        <v>1</v>
      </c>
      <c r="N72" s="8">
        <v>2</v>
      </c>
    </row>
    <row r="73" spans="1:14">
      <c r="A73" s="55">
        <v>6327</v>
      </c>
      <c r="B73" s="56">
        <v>70</v>
      </c>
      <c r="C73" s="5">
        <v>5</v>
      </c>
      <c r="D73" s="5">
        <v>5</v>
      </c>
      <c r="E73" s="5">
        <v>4</v>
      </c>
      <c r="F73" s="5">
        <v>5</v>
      </c>
      <c r="G73" s="5">
        <v>5</v>
      </c>
      <c r="H73" s="5">
        <v>4</v>
      </c>
      <c r="I73" s="5">
        <v>5</v>
      </c>
      <c r="J73" s="5">
        <v>4</v>
      </c>
      <c r="K73" s="5">
        <v>5</v>
      </c>
      <c r="L73" s="5">
        <v>5</v>
      </c>
      <c r="M73" s="8">
        <v>1</v>
      </c>
      <c r="N73" s="8">
        <v>3</v>
      </c>
    </row>
    <row r="74" spans="1:14">
      <c r="A74" s="55">
        <v>6327</v>
      </c>
      <c r="B74" s="56">
        <v>71</v>
      </c>
      <c r="C74" s="5">
        <v>5</v>
      </c>
      <c r="D74" s="5">
        <v>4</v>
      </c>
      <c r="E74" s="5">
        <v>5</v>
      </c>
      <c r="F74" s="5">
        <v>5</v>
      </c>
      <c r="G74" s="5">
        <v>5</v>
      </c>
      <c r="H74" s="5">
        <v>5</v>
      </c>
      <c r="I74" s="5">
        <v>4</v>
      </c>
      <c r="J74" s="5">
        <v>5</v>
      </c>
      <c r="K74" s="5">
        <v>5</v>
      </c>
      <c r="L74" s="5">
        <v>5</v>
      </c>
      <c r="M74" s="8">
        <v>1</v>
      </c>
      <c r="N74" s="8">
        <v>2</v>
      </c>
    </row>
    <row r="75" spans="1:14">
      <c r="A75" s="55">
        <v>6327</v>
      </c>
      <c r="B75" s="56">
        <v>72</v>
      </c>
      <c r="C75" s="5">
        <v>3</v>
      </c>
      <c r="D75" s="5">
        <v>5</v>
      </c>
      <c r="E75" s="5">
        <v>5</v>
      </c>
      <c r="F75" s="5">
        <v>5</v>
      </c>
      <c r="G75" s="5">
        <v>5</v>
      </c>
      <c r="H75" s="5">
        <v>5</v>
      </c>
      <c r="I75" s="5">
        <v>5</v>
      </c>
      <c r="J75" s="5">
        <v>5</v>
      </c>
      <c r="K75" s="5">
        <v>4</v>
      </c>
      <c r="L75" s="5">
        <v>4</v>
      </c>
      <c r="M75" s="8">
        <v>1</v>
      </c>
      <c r="N75" s="8">
        <v>2</v>
      </c>
    </row>
    <row r="76" spans="1:14">
      <c r="A76" s="55">
        <v>6327</v>
      </c>
      <c r="B76" s="56">
        <v>73</v>
      </c>
      <c r="C76" s="5">
        <v>5</v>
      </c>
      <c r="D76" s="5">
        <v>4</v>
      </c>
      <c r="E76" s="5">
        <v>5</v>
      </c>
      <c r="F76" s="5">
        <v>5</v>
      </c>
      <c r="G76" s="5">
        <v>4</v>
      </c>
      <c r="H76" s="5">
        <v>5</v>
      </c>
      <c r="I76" s="5">
        <v>5</v>
      </c>
      <c r="J76" s="5">
        <v>5</v>
      </c>
      <c r="K76" s="5">
        <v>4</v>
      </c>
      <c r="L76" s="5">
        <v>5</v>
      </c>
      <c r="M76" s="8">
        <v>1</v>
      </c>
      <c r="N76" s="8">
        <v>2</v>
      </c>
    </row>
    <row r="77" spans="1:14">
      <c r="A77" s="55">
        <v>6327</v>
      </c>
      <c r="B77" s="56">
        <v>74</v>
      </c>
      <c r="C77" s="5">
        <v>4</v>
      </c>
      <c r="D77" s="5">
        <v>4</v>
      </c>
      <c r="E77" s="5">
        <v>5</v>
      </c>
      <c r="F77" s="5">
        <v>5</v>
      </c>
      <c r="G77" s="5">
        <v>5</v>
      </c>
      <c r="H77" s="5">
        <v>5</v>
      </c>
      <c r="I77" s="5">
        <v>5</v>
      </c>
      <c r="J77" s="5">
        <v>5</v>
      </c>
      <c r="K77" s="5">
        <v>5</v>
      </c>
      <c r="L77" s="5">
        <v>5</v>
      </c>
      <c r="M77" s="8">
        <v>1</v>
      </c>
      <c r="N77" s="8">
        <v>2</v>
      </c>
    </row>
    <row r="78" spans="1:14">
      <c r="A78" s="55">
        <v>6327</v>
      </c>
      <c r="B78" s="56">
        <v>75</v>
      </c>
      <c r="C78" s="5">
        <v>5</v>
      </c>
      <c r="D78" s="5">
        <v>5</v>
      </c>
      <c r="E78" s="5">
        <v>4</v>
      </c>
      <c r="F78" s="5">
        <v>5</v>
      </c>
      <c r="G78" s="5">
        <v>5</v>
      </c>
      <c r="H78" s="5">
        <v>5</v>
      </c>
      <c r="I78" s="5">
        <v>5</v>
      </c>
      <c r="J78" s="5">
        <v>5</v>
      </c>
      <c r="K78" s="5">
        <v>5</v>
      </c>
      <c r="L78" s="5">
        <v>5</v>
      </c>
      <c r="M78" s="8">
        <v>1</v>
      </c>
      <c r="N78" s="8">
        <v>2</v>
      </c>
    </row>
    <row r="79" spans="1:14">
      <c r="A79" s="55">
        <v>6327</v>
      </c>
      <c r="B79" s="56">
        <v>76</v>
      </c>
      <c r="C79" s="5">
        <v>5</v>
      </c>
      <c r="D79" s="5">
        <v>4</v>
      </c>
      <c r="E79" s="5">
        <v>5</v>
      </c>
      <c r="F79" s="5">
        <v>5</v>
      </c>
      <c r="G79" s="5">
        <v>4</v>
      </c>
      <c r="H79" s="5">
        <v>5</v>
      </c>
      <c r="I79" s="5">
        <v>5</v>
      </c>
      <c r="J79" s="5">
        <v>4</v>
      </c>
      <c r="K79" s="5">
        <v>5</v>
      </c>
      <c r="L79" s="5">
        <v>4</v>
      </c>
      <c r="M79" s="8">
        <v>1</v>
      </c>
      <c r="N79" s="8">
        <v>2</v>
      </c>
    </row>
    <row r="80" spans="1:14">
      <c r="A80" s="55">
        <v>6327</v>
      </c>
      <c r="B80" s="56">
        <v>77</v>
      </c>
      <c r="C80" s="5">
        <v>5</v>
      </c>
      <c r="D80" s="5">
        <v>4</v>
      </c>
      <c r="E80" s="5">
        <v>5</v>
      </c>
      <c r="F80" s="5">
        <v>5</v>
      </c>
      <c r="G80" s="5">
        <v>4</v>
      </c>
      <c r="H80" s="5">
        <v>5</v>
      </c>
      <c r="I80" s="5">
        <v>5</v>
      </c>
      <c r="J80" s="5">
        <v>5</v>
      </c>
      <c r="K80" s="5">
        <v>4</v>
      </c>
      <c r="L80" s="5">
        <v>5</v>
      </c>
      <c r="M80" s="8">
        <v>1</v>
      </c>
      <c r="N80" s="8">
        <v>2</v>
      </c>
    </row>
    <row r="81" spans="1:14">
      <c r="A81" s="55">
        <v>6327</v>
      </c>
      <c r="B81" s="56">
        <v>78</v>
      </c>
      <c r="C81" s="5">
        <v>5</v>
      </c>
      <c r="D81" s="5">
        <v>5</v>
      </c>
      <c r="E81" s="5">
        <v>4</v>
      </c>
      <c r="F81" s="5">
        <v>5</v>
      </c>
      <c r="G81" s="5">
        <v>5</v>
      </c>
      <c r="H81" s="5">
        <v>5</v>
      </c>
      <c r="I81" s="5">
        <v>5</v>
      </c>
      <c r="J81" s="5">
        <v>4</v>
      </c>
      <c r="K81" s="5">
        <v>4</v>
      </c>
      <c r="L81" s="5">
        <v>4</v>
      </c>
      <c r="M81" s="8">
        <v>1</v>
      </c>
      <c r="N81" s="8">
        <v>2</v>
      </c>
    </row>
    <row r="82" spans="1:14">
      <c r="A82" s="55">
        <v>6327</v>
      </c>
      <c r="B82" s="56">
        <v>79</v>
      </c>
      <c r="C82" s="5">
        <v>4</v>
      </c>
      <c r="D82" s="5">
        <v>5</v>
      </c>
      <c r="E82" s="5">
        <v>4</v>
      </c>
      <c r="F82" s="5">
        <v>5</v>
      </c>
      <c r="G82" s="5">
        <v>5</v>
      </c>
      <c r="H82" s="5">
        <v>5</v>
      </c>
      <c r="I82" s="5">
        <v>4</v>
      </c>
      <c r="J82" s="5">
        <v>5</v>
      </c>
      <c r="K82" s="5">
        <v>4</v>
      </c>
      <c r="L82" s="5">
        <v>5</v>
      </c>
      <c r="M82" s="8">
        <v>1</v>
      </c>
      <c r="N82" s="8">
        <v>2</v>
      </c>
    </row>
    <row r="83" spans="1:14">
      <c r="A83" s="55">
        <v>6327</v>
      </c>
      <c r="B83" s="56">
        <v>80</v>
      </c>
      <c r="C83" s="5">
        <v>5</v>
      </c>
      <c r="D83" s="5">
        <v>4</v>
      </c>
      <c r="E83" s="5">
        <v>5</v>
      </c>
      <c r="F83" s="5">
        <v>5</v>
      </c>
      <c r="G83" s="5">
        <v>5</v>
      </c>
      <c r="H83" s="5">
        <v>5</v>
      </c>
      <c r="I83" s="5">
        <v>5</v>
      </c>
      <c r="J83" s="5">
        <v>5</v>
      </c>
      <c r="K83" s="5">
        <v>5</v>
      </c>
      <c r="L83" s="5">
        <v>5</v>
      </c>
      <c r="M83" s="8">
        <v>1</v>
      </c>
      <c r="N83" s="8">
        <v>3</v>
      </c>
    </row>
    <row r="84" spans="1:14">
      <c r="A84" s="55">
        <v>6327</v>
      </c>
      <c r="B84" s="56">
        <v>81</v>
      </c>
      <c r="C84" s="5">
        <v>5</v>
      </c>
      <c r="D84" s="5">
        <v>4</v>
      </c>
      <c r="E84" s="5">
        <v>5</v>
      </c>
      <c r="F84" s="5">
        <v>5</v>
      </c>
      <c r="G84" s="5">
        <v>5</v>
      </c>
      <c r="H84" s="5">
        <v>5</v>
      </c>
      <c r="I84" s="5">
        <v>5</v>
      </c>
      <c r="J84" s="5">
        <v>5</v>
      </c>
      <c r="K84" s="5">
        <v>5</v>
      </c>
      <c r="L84" s="5">
        <v>5</v>
      </c>
      <c r="M84" s="8">
        <v>1</v>
      </c>
      <c r="N84" s="8">
        <v>2</v>
      </c>
    </row>
    <row r="85" spans="1:14">
      <c r="A85" s="55">
        <v>6327</v>
      </c>
      <c r="B85" s="56">
        <v>82</v>
      </c>
      <c r="C85" s="5">
        <v>5</v>
      </c>
      <c r="D85" s="5">
        <v>4</v>
      </c>
      <c r="E85" s="5">
        <v>5</v>
      </c>
      <c r="F85" s="5">
        <v>5</v>
      </c>
      <c r="G85" s="5">
        <v>4</v>
      </c>
      <c r="H85" s="5">
        <v>5</v>
      </c>
      <c r="I85" s="5">
        <v>5</v>
      </c>
      <c r="J85" s="5">
        <v>5</v>
      </c>
      <c r="K85" s="5">
        <v>4</v>
      </c>
      <c r="L85" s="5">
        <v>5</v>
      </c>
      <c r="M85" s="8">
        <v>1</v>
      </c>
      <c r="N85" s="8">
        <v>3</v>
      </c>
    </row>
    <row r="86" spans="1:14">
      <c r="A86" s="55">
        <v>6327</v>
      </c>
      <c r="B86" s="56">
        <v>83</v>
      </c>
      <c r="C86" s="5">
        <v>4</v>
      </c>
      <c r="D86" s="5">
        <v>5</v>
      </c>
      <c r="E86" s="5">
        <v>5</v>
      </c>
      <c r="F86" s="5">
        <v>5</v>
      </c>
      <c r="G86" s="5">
        <v>5</v>
      </c>
      <c r="H86" s="5">
        <v>5</v>
      </c>
      <c r="I86" s="5">
        <v>5</v>
      </c>
      <c r="J86" s="5">
        <v>5</v>
      </c>
      <c r="K86" s="5">
        <v>5</v>
      </c>
      <c r="L86" s="5">
        <v>5</v>
      </c>
      <c r="M86" s="8">
        <v>1</v>
      </c>
      <c r="N86" s="8">
        <v>2</v>
      </c>
    </row>
    <row r="87" spans="1:14">
      <c r="A87" s="55">
        <v>6327</v>
      </c>
      <c r="B87" s="56">
        <v>84</v>
      </c>
      <c r="C87" s="5">
        <v>5</v>
      </c>
      <c r="D87" s="5">
        <v>5</v>
      </c>
      <c r="E87" s="5">
        <v>5</v>
      </c>
      <c r="F87" s="5">
        <v>5</v>
      </c>
      <c r="G87" s="5">
        <v>5</v>
      </c>
      <c r="H87" s="5">
        <v>5</v>
      </c>
      <c r="I87" s="5">
        <v>5</v>
      </c>
      <c r="J87" s="5">
        <v>5</v>
      </c>
      <c r="K87" s="5">
        <v>5</v>
      </c>
      <c r="L87" s="5">
        <v>5</v>
      </c>
      <c r="M87" s="8">
        <v>1</v>
      </c>
      <c r="N87" s="8">
        <v>2</v>
      </c>
    </row>
    <row r="88" spans="1:14">
      <c r="A88" s="55">
        <v>6327</v>
      </c>
      <c r="B88" s="56">
        <v>85</v>
      </c>
      <c r="C88" s="5">
        <v>5</v>
      </c>
      <c r="D88" s="5">
        <v>4</v>
      </c>
      <c r="E88" s="5">
        <v>5</v>
      </c>
      <c r="F88" s="5">
        <v>5</v>
      </c>
      <c r="G88" s="5">
        <v>4</v>
      </c>
      <c r="H88" s="5">
        <v>5</v>
      </c>
      <c r="I88" s="5">
        <v>5</v>
      </c>
      <c r="J88" s="5">
        <v>5</v>
      </c>
      <c r="K88" s="5">
        <v>4</v>
      </c>
      <c r="L88" s="5">
        <v>5</v>
      </c>
      <c r="M88" s="8">
        <v>1</v>
      </c>
      <c r="N88" s="8">
        <v>2</v>
      </c>
    </row>
    <row r="89" spans="1:14">
      <c r="A89" s="55">
        <v>6327</v>
      </c>
      <c r="B89" s="56">
        <v>86</v>
      </c>
      <c r="C89" s="5">
        <v>5</v>
      </c>
      <c r="D89" s="5">
        <v>5</v>
      </c>
      <c r="E89" s="5">
        <v>5</v>
      </c>
      <c r="F89" s="5">
        <v>5</v>
      </c>
      <c r="G89" s="5">
        <v>5</v>
      </c>
      <c r="H89" s="5">
        <v>5</v>
      </c>
      <c r="I89" s="5">
        <v>5</v>
      </c>
      <c r="J89" s="5">
        <v>5</v>
      </c>
      <c r="K89" s="5">
        <v>5</v>
      </c>
      <c r="L89" s="5">
        <v>5</v>
      </c>
      <c r="M89" s="8">
        <v>1</v>
      </c>
      <c r="N89" s="8">
        <v>3</v>
      </c>
    </row>
    <row r="90" spans="1:14">
      <c r="A90" s="55">
        <v>6327</v>
      </c>
      <c r="B90" s="56">
        <v>87</v>
      </c>
      <c r="C90" s="5">
        <v>5</v>
      </c>
      <c r="D90" s="5">
        <v>5</v>
      </c>
      <c r="E90" s="5">
        <v>4</v>
      </c>
      <c r="F90" s="5">
        <v>5</v>
      </c>
      <c r="G90" s="5">
        <v>5</v>
      </c>
      <c r="H90" s="5">
        <v>4</v>
      </c>
      <c r="I90" s="5">
        <v>5</v>
      </c>
      <c r="J90" s="5">
        <v>5</v>
      </c>
      <c r="K90" s="5">
        <v>5</v>
      </c>
      <c r="L90" s="5">
        <v>5</v>
      </c>
      <c r="M90" s="8">
        <v>1</v>
      </c>
      <c r="N90" s="8">
        <v>3</v>
      </c>
    </row>
    <row r="91" spans="1:14">
      <c r="A91" s="55">
        <v>6327</v>
      </c>
      <c r="B91" s="56">
        <v>88</v>
      </c>
      <c r="C91" s="5">
        <v>5</v>
      </c>
      <c r="D91" s="5">
        <v>4</v>
      </c>
      <c r="E91" s="5">
        <v>5</v>
      </c>
      <c r="F91" s="5">
        <v>5</v>
      </c>
      <c r="G91" s="5">
        <v>5</v>
      </c>
      <c r="H91" s="5">
        <v>5</v>
      </c>
      <c r="I91" s="5">
        <v>5</v>
      </c>
      <c r="J91" s="5">
        <v>4</v>
      </c>
      <c r="K91" s="5">
        <v>5</v>
      </c>
      <c r="L91" s="5">
        <v>5</v>
      </c>
      <c r="M91" s="8">
        <v>1</v>
      </c>
      <c r="N91" s="8">
        <v>3</v>
      </c>
    </row>
    <row r="92" spans="1:14">
      <c r="A92" s="55">
        <v>6327</v>
      </c>
      <c r="B92" s="56">
        <v>89</v>
      </c>
      <c r="C92" s="5">
        <v>5</v>
      </c>
      <c r="D92" s="5">
        <v>5</v>
      </c>
      <c r="E92" s="5">
        <v>5</v>
      </c>
      <c r="F92" s="5">
        <v>5</v>
      </c>
      <c r="G92" s="5">
        <v>5</v>
      </c>
      <c r="H92" s="5">
        <v>5</v>
      </c>
      <c r="I92" s="5">
        <v>5</v>
      </c>
      <c r="J92" s="5">
        <v>5</v>
      </c>
      <c r="K92" s="5">
        <v>5</v>
      </c>
      <c r="L92" s="5">
        <v>5</v>
      </c>
      <c r="M92" s="8">
        <v>1</v>
      </c>
      <c r="N92" s="8">
        <v>2</v>
      </c>
    </row>
    <row r="93" spans="1:14">
      <c r="A93" s="55">
        <v>6327</v>
      </c>
      <c r="B93" s="56">
        <v>90</v>
      </c>
      <c r="C93" s="5">
        <v>4</v>
      </c>
      <c r="D93" s="5">
        <v>5</v>
      </c>
      <c r="E93" s="5">
        <v>5</v>
      </c>
      <c r="F93" s="5">
        <v>5</v>
      </c>
      <c r="G93" s="5">
        <v>5</v>
      </c>
      <c r="H93" s="5">
        <v>5</v>
      </c>
      <c r="I93" s="5">
        <v>5</v>
      </c>
      <c r="J93" s="5">
        <v>5</v>
      </c>
      <c r="K93" s="5">
        <v>4</v>
      </c>
      <c r="L93" s="5">
        <v>4</v>
      </c>
      <c r="M93" s="8">
        <v>1</v>
      </c>
      <c r="N93" s="8">
        <v>2</v>
      </c>
    </row>
    <row r="94" spans="1:14">
      <c r="A94" s="55">
        <v>6327</v>
      </c>
      <c r="B94" s="56">
        <v>91</v>
      </c>
      <c r="C94" s="5">
        <v>5</v>
      </c>
      <c r="D94" s="5">
        <v>5</v>
      </c>
      <c r="E94" s="5">
        <v>5</v>
      </c>
      <c r="F94" s="5">
        <v>5</v>
      </c>
      <c r="G94" s="5">
        <v>5</v>
      </c>
      <c r="H94" s="5">
        <v>5</v>
      </c>
      <c r="I94" s="5">
        <v>4</v>
      </c>
      <c r="J94" s="5">
        <v>5</v>
      </c>
      <c r="K94" s="5">
        <v>5</v>
      </c>
      <c r="L94" s="5">
        <v>5</v>
      </c>
      <c r="M94" s="8">
        <v>1</v>
      </c>
      <c r="N94" s="8">
        <v>2</v>
      </c>
    </row>
    <row r="95" spans="1:14">
      <c r="A95" s="55">
        <v>6327</v>
      </c>
      <c r="B95" s="56">
        <v>92</v>
      </c>
      <c r="C95" s="5">
        <v>5</v>
      </c>
      <c r="D95" s="5">
        <v>5</v>
      </c>
      <c r="E95" s="5">
        <v>4</v>
      </c>
      <c r="F95" s="5">
        <v>5</v>
      </c>
      <c r="G95" s="5">
        <v>5</v>
      </c>
      <c r="H95" s="5">
        <v>5</v>
      </c>
      <c r="I95" s="5">
        <v>5</v>
      </c>
      <c r="J95" s="5">
        <v>5</v>
      </c>
      <c r="K95" s="5">
        <v>5</v>
      </c>
      <c r="L95" s="5">
        <v>5</v>
      </c>
      <c r="M95" s="8">
        <v>1</v>
      </c>
      <c r="N95" s="8">
        <v>1</v>
      </c>
    </row>
    <row r="96" spans="1:14">
      <c r="A96" s="55">
        <v>6327</v>
      </c>
      <c r="B96" s="56">
        <v>93</v>
      </c>
      <c r="C96" s="5">
        <v>4</v>
      </c>
      <c r="D96" s="5">
        <v>4</v>
      </c>
      <c r="E96" s="5">
        <v>5</v>
      </c>
      <c r="F96" s="5">
        <v>5</v>
      </c>
      <c r="G96" s="5">
        <v>5</v>
      </c>
      <c r="H96" s="5">
        <v>5</v>
      </c>
      <c r="I96" s="5">
        <v>5</v>
      </c>
      <c r="J96" s="5">
        <v>5</v>
      </c>
      <c r="K96" s="5">
        <v>5</v>
      </c>
      <c r="L96" s="5">
        <v>5</v>
      </c>
      <c r="M96" s="8">
        <v>1</v>
      </c>
      <c r="N96" s="8">
        <v>1</v>
      </c>
    </row>
    <row r="97" spans="1:14">
      <c r="A97" s="55">
        <v>6327</v>
      </c>
      <c r="B97" s="56">
        <v>94</v>
      </c>
      <c r="C97" s="5">
        <v>5</v>
      </c>
      <c r="D97" s="5">
        <v>5</v>
      </c>
      <c r="E97" s="5">
        <v>5</v>
      </c>
      <c r="F97" s="5">
        <v>5</v>
      </c>
      <c r="G97" s="5">
        <v>5</v>
      </c>
      <c r="H97" s="5">
        <v>5</v>
      </c>
      <c r="I97" s="5">
        <v>5</v>
      </c>
      <c r="J97" s="5">
        <v>5</v>
      </c>
      <c r="K97" s="5">
        <v>5</v>
      </c>
      <c r="L97" s="5">
        <v>5</v>
      </c>
      <c r="M97" s="8">
        <v>1</v>
      </c>
      <c r="N97" s="8">
        <v>1</v>
      </c>
    </row>
    <row r="98" spans="1:14">
      <c r="A98" s="55">
        <v>6327</v>
      </c>
      <c r="B98" s="56">
        <v>95</v>
      </c>
      <c r="C98" s="5">
        <v>5</v>
      </c>
      <c r="D98" s="5">
        <v>5</v>
      </c>
      <c r="E98" s="5">
        <v>5</v>
      </c>
      <c r="F98" s="5">
        <v>5</v>
      </c>
      <c r="G98" s="5">
        <v>5</v>
      </c>
      <c r="H98" s="5">
        <v>5</v>
      </c>
      <c r="I98" s="5">
        <v>5</v>
      </c>
      <c r="J98" s="5">
        <v>5</v>
      </c>
      <c r="K98" s="5">
        <v>5</v>
      </c>
      <c r="L98" s="5">
        <v>5</v>
      </c>
      <c r="M98" s="8">
        <v>1</v>
      </c>
      <c r="N98" s="8">
        <v>1</v>
      </c>
    </row>
    <row r="99" spans="1:14">
      <c r="A99" s="55">
        <v>6327</v>
      </c>
      <c r="B99" s="56">
        <v>96</v>
      </c>
      <c r="C99" s="5">
        <v>5</v>
      </c>
      <c r="D99" s="5">
        <v>4</v>
      </c>
      <c r="E99" s="5">
        <v>5</v>
      </c>
      <c r="F99" s="5">
        <v>5</v>
      </c>
      <c r="G99" s="5">
        <v>5</v>
      </c>
      <c r="H99" s="5">
        <v>5</v>
      </c>
      <c r="I99" s="5">
        <v>5</v>
      </c>
      <c r="J99" s="5">
        <v>5</v>
      </c>
      <c r="K99" s="5">
        <v>5</v>
      </c>
      <c r="L99" s="5">
        <v>5</v>
      </c>
      <c r="M99" s="8">
        <v>1</v>
      </c>
      <c r="N99" s="8">
        <v>1</v>
      </c>
    </row>
    <row r="100" spans="1:14">
      <c r="A100" s="55">
        <v>6327</v>
      </c>
      <c r="B100" s="56">
        <v>97</v>
      </c>
      <c r="C100" s="5">
        <v>4</v>
      </c>
      <c r="D100" s="5">
        <v>5</v>
      </c>
      <c r="E100" s="5">
        <v>5</v>
      </c>
      <c r="F100" s="5">
        <v>5</v>
      </c>
      <c r="G100" s="5">
        <v>5</v>
      </c>
      <c r="H100" s="5">
        <v>5</v>
      </c>
      <c r="I100" s="5">
        <v>5</v>
      </c>
      <c r="J100" s="5">
        <v>5</v>
      </c>
      <c r="K100" s="5">
        <v>5</v>
      </c>
      <c r="L100" s="5">
        <v>5</v>
      </c>
      <c r="M100" s="8">
        <v>1</v>
      </c>
      <c r="N100" s="8">
        <v>1</v>
      </c>
    </row>
    <row r="101" spans="1:14">
      <c r="A101" s="55">
        <v>6327</v>
      </c>
      <c r="B101" s="56">
        <v>98</v>
      </c>
      <c r="C101" s="5">
        <v>4</v>
      </c>
      <c r="D101" s="5">
        <v>5</v>
      </c>
      <c r="E101" s="5">
        <v>5</v>
      </c>
      <c r="F101" s="5">
        <v>5</v>
      </c>
      <c r="G101" s="5">
        <v>5</v>
      </c>
      <c r="H101" s="5">
        <v>5</v>
      </c>
      <c r="I101" s="5">
        <v>4</v>
      </c>
      <c r="J101" s="5">
        <v>5</v>
      </c>
      <c r="K101" s="5">
        <v>5</v>
      </c>
      <c r="L101" s="5">
        <v>5</v>
      </c>
      <c r="M101" s="8">
        <v>1</v>
      </c>
      <c r="N101" s="8">
        <v>1</v>
      </c>
    </row>
    <row r="102" spans="1:14">
      <c r="A102" s="55">
        <v>6327</v>
      </c>
      <c r="B102" s="56">
        <v>99</v>
      </c>
      <c r="C102" s="5">
        <v>5</v>
      </c>
      <c r="D102" s="5">
        <v>5</v>
      </c>
      <c r="E102" s="5">
        <v>4</v>
      </c>
      <c r="F102" s="5">
        <v>5</v>
      </c>
      <c r="G102" s="5">
        <v>5</v>
      </c>
      <c r="H102" s="5">
        <v>5</v>
      </c>
      <c r="I102" s="5">
        <v>5</v>
      </c>
      <c r="J102" s="5">
        <v>5</v>
      </c>
      <c r="K102" s="5">
        <v>4</v>
      </c>
      <c r="L102" s="5">
        <v>4</v>
      </c>
      <c r="M102" s="8">
        <v>1</v>
      </c>
      <c r="N102" s="8">
        <v>1</v>
      </c>
    </row>
    <row r="103" spans="1:14">
      <c r="A103" s="55">
        <v>6327</v>
      </c>
      <c r="B103" s="56">
        <v>100</v>
      </c>
      <c r="C103" s="5">
        <v>3</v>
      </c>
      <c r="D103" s="5">
        <v>4</v>
      </c>
      <c r="E103" s="5">
        <v>4</v>
      </c>
      <c r="F103" s="5">
        <v>5</v>
      </c>
      <c r="G103" s="5">
        <v>5</v>
      </c>
      <c r="H103" s="5">
        <v>5</v>
      </c>
      <c r="I103" s="5">
        <v>5</v>
      </c>
      <c r="J103" s="5">
        <v>3</v>
      </c>
      <c r="K103" s="5">
        <v>5</v>
      </c>
      <c r="L103" s="5">
        <v>5</v>
      </c>
      <c r="M103" s="8">
        <v>1</v>
      </c>
      <c r="N103" s="8">
        <v>1</v>
      </c>
    </row>
    <row r="104" spans="1:14">
      <c r="A104" s="55">
        <v>6327</v>
      </c>
      <c r="B104" s="56">
        <v>101</v>
      </c>
      <c r="C104" s="5">
        <v>5</v>
      </c>
      <c r="D104" s="5">
        <v>5</v>
      </c>
      <c r="E104" s="5">
        <v>5</v>
      </c>
      <c r="F104" s="5">
        <v>5</v>
      </c>
      <c r="G104" s="5">
        <v>5</v>
      </c>
      <c r="H104" s="5">
        <v>4</v>
      </c>
      <c r="I104" s="5">
        <v>5</v>
      </c>
      <c r="J104" s="5">
        <v>4</v>
      </c>
      <c r="K104" s="5">
        <v>5</v>
      </c>
      <c r="L104" s="5">
        <v>5</v>
      </c>
      <c r="M104" s="8">
        <v>1</v>
      </c>
      <c r="N104" s="8">
        <v>1</v>
      </c>
    </row>
    <row r="105" spans="1:14">
      <c r="A105" s="55">
        <v>6327</v>
      </c>
      <c r="B105" s="56">
        <v>102</v>
      </c>
      <c r="C105" s="5">
        <v>5</v>
      </c>
      <c r="D105" s="5">
        <v>5</v>
      </c>
      <c r="E105" s="5">
        <v>5</v>
      </c>
      <c r="F105" s="5">
        <v>5</v>
      </c>
      <c r="G105" s="5">
        <v>5</v>
      </c>
      <c r="H105" s="5">
        <v>5</v>
      </c>
      <c r="I105" s="5">
        <v>5</v>
      </c>
      <c r="J105" s="5">
        <v>4</v>
      </c>
      <c r="K105" s="5">
        <v>5</v>
      </c>
      <c r="L105" s="5">
        <v>5</v>
      </c>
      <c r="M105" s="8">
        <v>1</v>
      </c>
      <c r="N105" s="8">
        <v>1</v>
      </c>
    </row>
    <row r="106" spans="1:14">
      <c r="A106" s="55">
        <v>6327</v>
      </c>
      <c r="B106" s="56">
        <v>103</v>
      </c>
      <c r="C106" s="5">
        <v>5</v>
      </c>
      <c r="D106" s="5">
        <v>5</v>
      </c>
      <c r="E106" s="5">
        <v>4</v>
      </c>
      <c r="F106" s="5">
        <v>5</v>
      </c>
      <c r="G106" s="5">
        <v>5</v>
      </c>
      <c r="H106" s="5">
        <v>5</v>
      </c>
      <c r="I106" s="5">
        <v>5</v>
      </c>
      <c r="J106" s="5">
        <v>5</v>
      </c>
      <c r="K106" s="5">
        <v>5</v>
      </c>
      <c r="L106" s="5">
        <v>5</v>
      </c>
      <c r="M106" s="8">
        <v>1</v>
      </c>
      <c r="N106" s="8">
        <v>1</v>
      </c>
    </row>
    <row r="107" spans="1:14">
      <c r="A107" s="55">
        <v>6327</v>
      </c>
      <c r="B107" s="56">
        <v>104</v>
      </c>
      <c r="C107" s="5">
        <v>5</v>
      </c>
      <c r="D107" s="5">
        <v>5</v>
      </c>
      <c r="E107" s="5">
        <v>4</v>
      </c>
      <c r="F107" s="5">
        <v>5</v>
      </c>
      <c r="G107" s="5">
        <v>5</v>
      </c>
      <c r="H107" s="5">
        <v>5</v>
      </c>
      <c r="I107" s="5">
        <v>5</v>
      </c>
      <c r="J107" s="5">
        <v>5</v>
      </c>
      <c r="K107" s="5">
        <v>5</v>
      </c>
      <c r="L107" s="5">
        <v>5</v>
      </c>
      <c r="M107" s="8">
        <v>1</v>
      </c>
      <c r="N107" s="8">
        <v>1</v>
      </c>
    </row>
    <row r="108" spans="1:14">
      <c r="A108" s="55">
        <v>6327</v>
      </c>
      <c r="B108" s="56">
        <v>105</v>
      </c>
      <c r="C108" s="5">
        <v>5</v>
      </c>
      <c r="D108" s="5">
        <v>5</v>
      </c>
      <c r="E108" s="5">
        <v>5</v>
      </c>
      <c r="F108" s="5">
        <v>5</v>
      </c>
      <c r="G108" s="5">
        <v>5</v>
      </c>
      <c r="H108" s="5">
        <v>5</v>
      </c>
      <c r="I108" s="5">
        <v>5</v>
      </c>
      <c r="J108" s="5">
        <v>4</v>
      </c>
      <c r="K108" s="5">
        <v>5</v>
      </c>
      <c r="L108" s="5">
        <v>5</v>
      </c>
      <c r="M108" s="8">
        <v>1</v>
      </c>
      <c r="N108" s="8">
        <v>1</v>
      </c>
    </row>
    <row r="109" spans="1:14">
      <c r="A109" s="55">
        <v>6327</v>
      </c>
      <c r="B109" s="56">
        <v>106</v>
      </c>
      <c r="C109" s="5">
        <v>5</v>
      </c>
      <c r="D109" s="5">
        <v>4</v>
      </c>
      <c r="E109" s="5">
        <v>5</v>
      </c>
      <c r="F109" s="5">
        <v>5</v>
      </c>
      <c r="G109" s="5">
        <v>5</v>
      </c>
      <c r="H109" s="5">
        <v>5</v>
      </c>
      <c r="I109" s="5">
        <v>5</v>
      </c>
      <c r="J109" s="5">
        <v>5</v>
      </c>
      <c r="K109" s="5">
        <v>5</v>
      </c>
      <c r="L109" s="5">
        <v>5</v>
      </c>
      <c r="M109" s="8">
        <v>1</v>
      </c>
      <c r="N109" s="8">
        <v>1</v>
      </c>
    </row>
    <row r="110" spans="1:14">
      <c r="A110" s="55">
        <v>6327</v>
      </c>
      <c r="B110" s="56">
        <v>107</v>
      </c>
      <c r="C110" s="5">
        <v>5</v>
      </c>
      <c r="D110" s="5">
        <v>5</v>
      </c>
      <c r="E110" s="5">
        <v>5</v>
      </c>
      <c r="F110" s="5">
        <v>5</v>
      </c>
      <c r="G110" s="5">
        <v>5</v>
      </c>
      <c r="H110" s="5">
        <v>5</v>
      </c>
      <c r="I110" s="5">
        <v>5</v>
      </c>
      <c r="J110" s="5">
        <v>5</v>
      </c>
      <c r="K110" s="5">
        <v>5</v>
      </c>
      <c r="L110" s="5">
        <v>5</v>
      </c>
      <c r="M110" s="8">
        <v>1</v>
      </c>
      <c r="N110" s="8">
        <v>1</v>
      </c>
    </row>
    <row r="111" spans="1:14">
      <c r="A111" s="55">
        <v>6327</v>
      </c>
      <c r="B111" s="56">
        <v>108</v>
      </c>
      <c r="C111" s="5">
        <v>4</v>
      </c>
      <c r="D111" s="5">
        <v>5</v>
      </c>
      <c r="E111" s="5">
        <v>4</v>
      </c>
      <c r="F111" s="5">
        <v>5</v>
      </c>
      <c r="G111" s="5">
        <v>5</v>
      </c>
      <c r="H111" s="5">
        <v>5</v>
      </c>
      <c r="I111" s="5">
        <v>5</v>
      </c>
      <c r="J111" s="5">
        <v>5</v>
      </c>
      <c r="K111" s="5">
        <v>5</v>
      </c>
      <c r="L111" s="5">
        <v>4</v>
      </c>
      <c r="M111" s="8">
        <v>1</v>
      </c>
      <c r="N111" s="8">
        <v>1</v>
      </c>
    </row>
    <row r="112" spans="1:14">
      <c r="A112" s="55">
        <v>6327</v>
      </c>
      <c r="B112" s="56">
        <v>109</v>
      </c>
      <c r="C112" s="5">
        <v>4</v>
      </c>
      <c r="D112" s="5">
        <v>5</v>
      </c>
      <c r="E112" s="5">
        <v>5</v>
      </c>
      <c r="F112" s="5">
        <v>5</v>
      </c>
      <c r="G112" s="5">
        <v>5</v>
      </c>
      <c r="H112" s="5">
        <v>5</v>
      </c>
      <c r="I112" s="5">
        <v>5</v>
      </c>
      <c r="J112" s="5">
        <v>4</v>
      </c>
      <c r="K112" s="5">
        <v>5</v>
      </c>
      <c r="L112" s="5">
        <v>5</v>
      </c>
      <c r="M112" s="8">
        <v>1</v>
      </c>
      <c r="N112" s="8">
        <v>1</v>
      </c>
    </row>
    <row r="113" spans="1:14">
      <c r="A113" s="55">
        <v>6327</v>
      </c>
      <c r="B113" s="56">
        <v>110</v>
      </c>
      <c r="C113" s="5">
        <v>5</v>
      </c>
      <c r="D113" s="5">
        <v>5</v>
      </c>
      <c r="E113" s="5">
        <v>5</v>
      </c>
      <c r="F113" s="5">
        <v>5</v>
      </c>
      <c r="G113" s="5">
        <v>5</v>
      </c>
      <c r="H113" s="5">
        <v>5</v>
      </c>
      <c r="I113" s="5">
        <v>5</v>
      </c>
      <c r="J113" s="5">
        <v>5</v>
      </c>
      <c r="K113" s="5">
        <v>5</v>
      </c>
      <c r="L113" s="5">
        <v>5</v>
      </c>
      <c r="M113" s="8">
        <v>1</v>
      </c>
      <c r="N113" s="8">
        <v>1</v>
      </c>
    </row>
    <row r="114" spans="1:14">
      <c r="A114" s="55">
        <v>6327</v>
      </c>
      <c r="B114" s="56">
        <v>111</v>
      </c>
      <c r="C114" s="5">
        <v>5</v>
      </c>
      <c r="D114" s="5">
        <v>5</v>
      </c>
      <c r="E114" s="5">
        <v>5</v>
      </c>
      <c r="F114" s="5">
        <v>5</v>
      </c>
      <c r="G114" s="5">
        <v>5</v>
      </c>
      <c r="H114" s="5">
        <v>5</v>
      </c>
      <c r="I114" s="5">
        <v>5</v>
      </c>
      <c r="J114" s="5">
        <v>5</v>
      </c>
      <c r="K114" s="5">
        <v>5</v>
      </c>
      <c r="L114" s="5">
        <v>5</v>
      </c>
      <c r="M114" s="8">
        <v>1</v>
      </c>
      <c r="N114" s="8">
        <v>1</v>
      </c>
    </row>
    <row r="115" spans="1:14">
      <c r="A115" s="55">
        <v>6327</v>
      </c>
      <c r="B115" s="56">
        <v>112</v>
      </c>
      <c r="C115" s="5">
        <v>5</v>
      </c>
      <c r="D115" s="5">
        <v>4</v>
      </c>
      <c r="E115" s="5">
        <v>5</v>
      </c>
      <c r="F115" s="5">
        <v>5</v>
      </c>
      <c r="G115" s="5">
        <v>5</v>
      </c>
      <c r="H115" s="5">
        <v>5</v>
      </c>
      <c r="I115" s="5">
        <v>5</v>
      </c>
      <c r="J115" s="5">
        <v>5</v>
      </c>
      <c r="K115" s="5">
        <v>5</v>
      </c>
      <c r="L115" s="5">
        <v>5</v>
      </c>
      <c r="M115" s="8">
        <v>1</v>
      </c>
      <c r="N115" s="8">
        <v>3</v>
      </c>
    </row>
    <row r="116" spans="1:14">
      <c r="A116" s="55">
        <v>6327</v>
      </c>
      <c r="B116" s="56">
        <v>113</v>
      </c>
      <c r="C116" s="5">
        <v>5</v>
      </c>
      <c r="D116" s="5">
        <v>4</v>
      </c>
      <c r="E116" s="5">
        <v>5</v>
      </c>
      <c r="F116" s="5">
        <v>5</v>
      </c>
      <c r="G116" s="5">
        <v>5</v>
      </c>
      <c r="H116" s="5">
        <v>5</v>
      </c>
      <c r="I116" s="5">
        <v>5</v>
      </c>
      <c r="J116" s="5">
        <v>5</v>
      </c>
      <c r="K116" s="5">
        <v>5</v>
      </c>
      <c r="L116" s="5">
        <v>5</v>
      </c>
      <c r="M116" s="8">
        <v>1</v>
      </c>
      <c r="N116" s="8">
        <v>2</v>
      </c>
    </row>
    <row r="117" spans="1:14">
      <c r="A117" s="55">
        <v>6327</v>
      </c>
      <c r="B117" s="56">
        <v>114</v>
      </c>
      <c r="C117" s="5">
        <v>4</v>
      </c>
      <c r="D117" s="5">
        <v>5</v>
      </c>
      <c r="E117" s="5">
        <v>5</v>
      </c>
      <c r="F117" s="5">
        <v>5</v>
      </c>
      <c r="G117" s="5">
        <v>5</v>
      </c>
      <c r="H117" s="5">
        <v>5</v>
      </c>
      <c r="I117" s="5">
        <v>5</v>
      </c>
      <c r="J117" s="5">
        <v>5</v>
      </c>
      <c r="K117" s="5">
        <v>5</v>
      </c>
      <c r="L117" s="5">
        <v>5</v>
      </c>
      <c r="M117" s="8">
        <v>1</v>
      </c>
      <c r="N117" s="8">
        <v>3</v>
      </c>
    </row>
    <row r="118" spans="1:14">
      <c r="A118" s="55">
        <v>6327</v>
      </c>
      <c r="B118" s="56">
        <v>115</v>
      </c>
      <c r="C118" s="5">
        <v>4</v>
      </c>
      <c r="D118" s="5">
        <v>5</v>
      </c>
      <c r="E118" s="5">
        <v>5</v>
      </c>
      <c r="F118" s="5">
        <v>5</v>
      </c>
      <c r="G118" s="5">
        <v>5</v>
      </c>
      <c r="H118" s="5">
        <v>5</v>
      </c>
      <c r="I118" s="5">
        <v>5</v>
      </c>
      <c r="J118" s="5">
        <v>5</v>
      </c>
      <c r="K118" s="5">
        <v>5</v>
      </c>
      <c r="L118" s="5">
        <v>5</v>
      </c>
      <c r="M118" s="8">
        <v>1</v>
      </c>
      <c r="N118" s="8">
        <v>2</v>
      </c>
    </row>
    <row r="119" spans="1:14">
      <c r="A119" s="55">
        <v>6327</v>
      </c>
      <c r="B119" s="56">
        <v>116</v>
      </c>
      <c r="C119" s="5">
        <v>5</v>
      </c>
      <c r="D119" s="5">
        <v>5</v>
      </c>
      <c r="E119" s="5">
        <v>5</v>
      </c>
      <c r="F119" s="5">
        <v>5</v>
      </c>
      <c r="G119" s="5">
        <v>5</v>
      </c>
      <c r="H119" s="5">
        <v>5</v>
      </c>
      <c r="I119" s="5">
        <v>5</v>
      </c>
      <c r="J119" s="5">
        <v>5</v>
      </c>
      <c r="K119" s="5">
        <v>5</v>
      </c>
      <c r="L119" s="5">
        <v>5</v>
      </c>
      <c r="M119" s="8">
        <v>1</v>
      </c>
      <c r="N119" s="8">
        <v>2</v>
      </c>
    </row>
    <row r="120" spans="1:14">
      <c r="A120" s="55">
        <v>6327</v>
      </c>
      <c r="B120" s="56">
        <v>117</v>
      </c>
      <c r="C120" s="5">
        <v>4</v>
      </c>
      <c r="D120" s="5">
        <v>5</v>
      </c>
      <c r="E120" s="5">
        <v>5</v>
      </c>
      <c r="F120" s="5">
        <v>5</v>
      </c>
      <c r="G120" s="5">
        <v>4</v>
      </c>
      <c r="H120" s="5">
        <v>5</v>
      </c>
      <c r="I120" s="5">
        <v>4</v>
      </c>
      <c r="J120" s="5">
        <v>5</v>
      </c>
      <c r="K120" s="5">
        <v>5</v>
      </c>
      <c r="L120" s="5">
        <v>5</v>
      </c>
      <c r="M120" s="8">
        <v>1</v>
      </c>
      <c r="N120" s="8">
        <v>2</v>
      </c>
    </row>
    <row r="121" spans="1:14">
      <c r="A121" s="55">
        <v>6327</v>
      </c>
      <c r="B121" s="56">
        <v>118</v>
      </c>
      <c r="C121" s="5">
        <v>5</v>
      </c>
      <c r="D121" s="5">
        <v>5</v>
      </c>
      <c r="E121" s="5">
        <v>5</v>
      </c>
      <c r="F121" s="5">
        <v>5</v>
      </c>
      <c r="G121" s="5">
        <v>5</v>
      </c>
      <c r="H121" s="5">
        <v>5</v>
      </c>
      <c r="I121" s="5">
        <v>5</v>
      </c>
      <c r="J121" s="5">
        <v>5</v>
      </c>
      <c r="K121" s="5">
        <v>5</v>
      </c>
      <c r="L121" s="5">
        <v>5</v>
      </c>
      <c r="M121" s="8">
        <v>1</v>
      </c>
      <c r="N121" s="8">
        <v>3</v>
      </c>
    </row>
    <row r="122" spans="1:14">
      <c r="A122" s="55">
        <v>6327</v>
      </c>
      <c r="B122" s="56">
        <v>119</v>
      </c>
      <c r="C122" s="5">
        <v>5</v>
      </c>
      <c r="D122" s="5">
        <v>5</v>
      </c>
      <c r="E122" s="5">
        <v>4</v>
      </c>
      <c r="F122" s="5">
        <v>5</v>
      </c>
      <c r="G122" s="5">
        <v>5</v>
      </c>
      <c r="H122" s="5">
        <v>4</v>
      </c>
      <c r="I122" s="5">
        <v>5</v>
      </c>
      <c r="J122" s="5">
        <v>5</v>
      </c>
      <c r="K122" s="5">
        <v>5</v>
      </c>
      <c r="L122" s="5">
        <v>5</v>
      </c>
      <c r="M122" s="8">
        <v>1</v>
      </c>
      <c r="N122" s="8">
        <v>3</v>
      </c>
    </row>
    <row r="123" spans="1:14">
      <c r="A123" s="55">
        <v>6327</v>
      </c>
      <c r="B123" s="56">
        <v>120</v>
      </c>
      <c r="C123" s="5">
        <v>5</v>
      </c>
      <c r="D123" s="5">
        <v>4</v>
      </c>
      <c r="E123" s="5">
        <v>5</v>
      </c>
      <c r="F123" s="5">
        <v>5</v>
      </c>
      <c r="G123" s="5">
        <v>5</v>
      </c>
      <c r="H123" s="5">
        <v>5</v>
      </c>
      <c r="I123" s="5">
        <v>5</v>
      </c>
      <c r="J123" s="5">
        <v>4</v>
      </c>
      <c r="K123" s="5">
        <v>5</v>
      </c>
      <c r="L123" s="5">
        <v>5</v>
      </c>
      <c r="M123" s="8">
        <v>1</v>
      </c>
      <c r="N123" s="8">
        <v>3</v>
      </c>
    </row>
    <row r="124" spans="1:14">
      <c r="A124" s="55">
        <v>6327</v>
      </c>
      <c r="B124" s="56">
        <v>121</v>
      </c>
      <c r="C124" s="5">
        <v>5</v>
      </c>
      <c r="D124" s="5">
        <v>5</v>
      </c>
      <c r="E124" s="5">
        <v>5</v>
      </c>
      <c r="F124" s="5">
        <v>5</v>
      </c>
      <c r="G124" s="5">
        <v>5</v>
      </c>
      <c r="H124" s="5">
        <v>5</v>
      </c>
      <c r="I124" s="5">
        <v>5</v>
      </c>
      <c r="J124" s="5">
        <v>5</v>
      </c>
      <c r="K124" s="5">
        <v>5</v>
      </c>
      <c r="L124" s="5">
        <v>5</v>
      </c>
      <c r="M124" s="8">
        <v>1</v>
      </c>
      <c r="N124" s="8">
        <v>2</v>
      </c>
    </row>
    <row r="125" spans="1:14">
      <c r="A125" s="55">
        <v>6327</v>
      </c>
      <c r="B125" s="56">
        <v>122</v>
      </c>
      <c r="C125" s="5">
        <v>4</v>
      </c>
      <c r="D125" s="5">
        <v>5</v>
      </c>
      <c r="E125" s="5">
        <v>5</v>
      </c>
      <c r="F125" s="5">
        <v>5</v>
      </c>
      <c r="G125" s="5">
        <v>5</v>
      </c>
      <c r="H125" s="5">
        <v>5</v>
      </c>
      <c r="I125" s="5">
        <v>5</v>
      </c>
      <c r="J125" s="5">
        <v>5</v>
      </c>
      <c r="K125" s="5">
        <v>4</v>
      </c>
      <c r="L125" s="5">
        <v>4</v>
      </c>
      <c r="M125" s="8">
        <v>1</v>
      </c>
      <c r="N125" s="8">
        <v>2</v>
      </c>
    </row>
    <row r="126" spans="1:14">
      <c r="A126" s="55">
        <v>6327</v>
      </c>
      <c r="B126" s="56">
        <v>123</v>
      </c>
      <c r="C126" s="5">
        <v>5</v>
      </c>
      <c r="D126" s="5">
        <v>5</v>
      </c>
      <c r="E126" s="5">
        <v>5</v>
      </c>
      <c r="F126" s="5">
        <v>5</v>
      </c>
      <c r="G126" s="5">
        <v>5</v>
      </c>
      <c r="H126" s="5">
        <v>5</v>
      </c>
      <c r="I126" s="5">
        <v>4</v>
      </c>
      <c r="J126" s="5">
        <v>5</v>
      </c>
      <c r="K126" s="5">
        <v>5</v>
      </c>
      <c r="L126" s="5">
        <v>5</v>
      </c>
      <c r="M126" s="8">
        <v>1</v>
      </c>
      <c r="N126" s="8">
        <v>2</v>
      </c>
    </row>
    <row r="127" spans="1:14">
      <c r="A127" s="55">
        <v>6327</v>
      </c>
      <c r="B127" s="56">
        <v>124</v>
      </c>
      <c r="C127" s="5">
        <v>5</v>
      </c>
      <c r="D127" s="5">
        <v>5</v>
      </c>
      <c r="E127" s="5">
        <v>4</v>
      </c>
      <c r="F127" s="5">
        <v>5</v>
      </c>
      <c r="G127" s="5">
        <v>5</v>
      </c>
      <c r="H127" s="5">
        <v>5</v>
      </c>
      <c r="I127" s="5">
        <v>5</v>
      </c>
      <c r="J127" s="5">
        <v>5</v>
      </c>
      <c r="K127" s="5">
        <v>5</v>
      </c>
      <c r="L127" s="5">
        <v>5</v>
      </c>
      <c r="M127" s="8">
        <v>1</v>
      </c>
      <c r="N127" s="8">
        <v>1</v>
      </c>
    </row>
    <row r="128" spans="1:14">
      <c r="A128" s="55">
        <v>6327</v>
      </c>
      <c r="B128" s="56">
        <v>125</v>
      </c>
      <c r="C128" s="5">
        <v>4</v>
      </c>
      <c r="D128" s="5">
        <v>4</v>
      </c>
      <c r="E128" s="5">
        <v>5</v>
      </c>
      <c r="F128" s="5">
        <v>5</v>
      </c>
      <c r="G128" s="5">
        <v>5</v>
      </c>
      <c r="H128" s="5">
        <v>5</v>
      </c>
      <c r="I128" s="5">
        <v>5</v>
      </c>
      <c r="J128" s="5">
        <v>5</v>
      </c>
      <c r="K128" s="5">
        <v>5</v>
      </c>
      <c r="L128" s="5">
        <v>5</v>
      </c>
      <c r="M128" s="8">
        <v>1</v>
      </c>
      <c r="N128" s="8">
        <v>1</v>
      </c>
    </row>
    <row r="129" spans="1:14">
      <c r="A129" s="55">
        <v>6327</v>
      </c>
      <c r="B129" s="56">
        <v>126</v>
      </c>
      <c r="C129" s="5">
        <v>5</v>
      </c>
      <c r="D129" s="5">
        <v>5</v>
      </c>
      <c r="E129" s="5">
        <v>5</v>
      </c>
      <c r="F129" s="5">
        <v>5</v>
      </c>
      <c r="G129" s="5">
        <v>5</v>
      </c>
      <c r="H129" s="5">
        <v>5</v>
      </c>
      <c r="I129" s="5">
        <v>5</v>
      </c>
      <c r="J129" s="5">
        <v>5</v>
      </c>
      <c r="K129" s="5">
        <v>5</v>
      </c>
      <c r="L129" s="5">
        <v>5</v>
      </c>
      <c r="M129" s="8">
        <v>1</v>
      </c>
      <c r="N129" s="8">
        <v>1</v>
      </c>
    </row>
    <row r="130" spans="1:14">
      <c r="A130" s="55">
        <v>6327</v>
      </c>
      <c r="B130" s="56">
        <v>127</v>
      </c>
      <c r="C130" s="5">
        <v>5</v>
      </c>
      <c r="D130" s="5">
        <v>4</v>
      </c>
      <c r="E130" s="5">
        <v>5</v>
      </c>
      <c r="F130" s="5">
        <v>5</v>
      </c>
      <c r="G130" s="5">
        <v>4</v>
      </c>
      <c r="H130" s="5">
        <v>5</v>
      </c>
      <c r="I130" s="5">
        <v>5</v>
      </c>
      <c r="J130" s="5">
        <v>5</v>
      </c>
      <c r="K130" s="5">
        <v>4</v>
      </c>
      <c r="L130" s="5">
        <v>5</v>
      </c>
      <c r="M130" s="8">
        <v>1</v>
      </c>
      <c r="N130" s="8">
        <v>1</v>
      </c>
    </row>
    <row r="131" spans="1:14">
      <c r="A131" s="55">
        <v>6327</v>
      </c>
      <c r="B131" s="56">
        <v>128</v>
      </c>
      <c r="C131" s="5">
        <v>5</v>
      </c>
      <c r="D131" s="5">
        <v>4</v>
      </c>
      <c r="E131" s="5">
        <v>5</v>
      </c>
      <c r="F131" s="5">
        <v>5</v>
      </c>
      <c r="G131" s="5">
        <v>5</v>
      </c>
      <c r="H131" s="5">
        <v>5</v>
      </c>
      <c r="I131" s="5">
        <v>5</v>
      </c>
      <c r="J131" s="5">
        <v>5</v>
      </c>
      <c r="K131" s="5">
        <v>5</v>
      </c>
      <c r="L131" s="5">
        <v>5</v>
      </c>
      <c r="M131" s="8">
        <v>1</v>
      </c>
      <c r="N131" s="8">
        <v>1</v>
      </c>
    </row>
    <row r="132" spans="1:14">
      <c r="A132" s="55">
        <v>6327</v>
      </c>
      <c r="B132" s="56">
        <v>129</v>
      </c>
      <c r="C132" s="5">
        <v>5</v>
      </c>
      <c r="D132" s="5">
        <v>4</v>
      </c>
      <c r="E132" s="5">
        <v>5</v>
      </c>
      <c r="F132" s="5">
        <v>5</v>
      </c>
      <c r="G132" s="5">
        <v>4</v>
      </c>
      <c r="H132" s="5">
        <v>5</v>
      </c>
      <c r="I132" s="5">
        <v>5</v>
      </c>
      <c r="J132" s="5">
        <v>5</v>
      </c>
      <c r="K132" s="5">
        <v>4</v>
      </c>
      <c r="L132" s="5">
        <v>5</v>
      </c>
      <c r="M132" s="8">
        <v>1</v>
      </c>
      <c r="N132" s="8">
        <v>1</v>
      </c>
    </row>
    <row r="133" spans="1:14">
      <c r="A133" s="55">
        <v>6327</v>
      </c>
      <c r="B133" s="56">
        <v>130</v>
      </c>
      <c r="C133" s="5">
        <v>4</v>
      </c>
      <c r="D133" s="5">
        <v>5</v>
      </c>
      <c r="E133" s="5">
        <v>5</v>
      </c>
      <c r="F133" s="5">
        <v>5</v>
      </c>
      <c r="G133" s="5">
        <v>5</v>
      </c>
      <c r="H133" s="5">
        <v>5</v>
      </c>
      <c r="I133" s="5">
        <v>4</v>
      </c>
      <c r="J133" s="5">
        <v>5</v>
      </c>
      <c r="K133" s="5">
        <v>5</v>
      </c>
      <c r="L133" s="5">
        <v>5</v>
      </c>
      <c r="M133" s="8">
        <v>1</v>
      </c>
      <c r="N133" s="8">
        <v>1</v>
      </c>
    </row>
    <row r="134" spans="1:14">
      <c r="A134" s="55">
        <v>6327</v>
      </c>
      <c r="B134" s="56">
        <v>131</v>
      </c>
      <c r="C134" s="5">
        <v>5</v>
      </c>
      <c r="D134" s="5">
        <v>5</v>
      </c>
      <c r="E134" s="5">
        <v>4</v>
      </c>
      <c r="F134" s="5">
        <v>5</v>
      </c>
      <c r="G134" s="5">
        <v>5</v>
      </c>
      <c r="H134" s="5">
        <v>5</v>
      </c>
      <c r="I134" s="5">
        <v>5</v>
      </c>
      <c r="J134" s="5">
        <v>5</v>
      </c>
      <c r="K134" s="5">
        <v>4</v>
      </c>
      <c r="L134" s="5">
        <v>4</v>
      </c>
      <c r="M134" s="8">
        <v>1</v>
      </c>
      <c r="N134" s="8">
        <v>1</v>
      </c>
    </row>
    <row r="135" spans="1:14">
      <c r="A135" s="55">
        <v>6327</v>
      </c>
      <c r="B135" s="56">
        <v>132</v>
      </c>
      <c r="C135" s="5">
        <v>3</v>
      </c>
      <c r="D135" s="5">
        <v>4</v>
      </c>
      <c r="E135" s="5">
        <v>4</v>
      </c>
      <c r="F135" s="5">
        <v>5</v>
      </c>
      <c r="G135" s="5">
        <v>5</v>
      </c>
      <c r="H135" s="5">
        <v>5</v>
      </c>
      <c r="I135" s="5">
        <v>5</v>
      </c>
      <c r="J135" s="5">
        <v>3</v>
      </c>
      <c r="K135" s="5">
        <v>5</v>
      </c>
      <c r="L135" s="5">
        <v>5</v>
      </c>
      <c r="M135" s="8">
        <v>1</v>
      </c>
      <c r="N135" s="8">
        <v>1</v>
      </c>
    </row>
    <row r="136" spans="1:14">
      <c r="A136" s="55">
        <v>6327</v>
      </c>
      <c r="B136" s="56">
        <v>133</v>
      </c>
      <c r="C136" s="5">
        <v>5</v>
      </c>
      <c r="D136" s="5">
        <v>5</v>
      </c>
      <c r="E136" s="5">
        <v>5</v>
      </c>
      <c r="F136" s="5">
        <v>5</v>
      </c>
      <c r="G136" s="5">
        <v>5</v>
      </c>
      <c r="H136" s="5">
        <v>4</v>
      </c>
      <c r="I136" s="5">
        <v>5</v>
      </c>
      <c r="J136" s="5">
        <v>4</v>
      </c>
      <c r="K136" s="5">
        <v>5</v>
      </c>
      <c r="L136" s="5">
        <v>5</v>
      </c>
      <c r="M136" s="8">
        <v>1</v>
      </c>
      <c r="N136" s="8">
        <v>1</v>
      </c>
    </row>
    <row r="137" spans="1:14">
      <c r="A137" s="55">
        <v>6327</v>
      </c>
      <c r="B137" s="56">
        <v>134</v>
      </c>
      <c r="C137" s="5">
        <v>5</v>
      </c>
      <c r="D137" s="5">
        <v>4</v>
      </c>
      <c r="E137" s="5">
        <v>5</v>
      </c>
      <c r="F137" s="5">
        <v>5</v>
      </c>
      <c r="G137" s="5">
        <v>4</v>
      </c>
      <c r="H137" s="5">
        <v>5</v>
      </c>
      <c r="I137" s="5">
        <v>5</v>
      </c>
      <c r="J137" s="5">
        <v>5</v>
      </c>
      <c r="K137" s="5">
        <v>4</v>
      </c>
      <c r="L137" s="5">
        <v>5</v>
      </c>
      <c r="M137" s="8">
        <v>1</v>
      </c>
      <c r="N137" s="8">
        <v>1</v>
      </c>
    </row>
    <row r="138" spans="1:14">
      <c r="A138" s="55">
        <v>6327</v>
      </c>
      <c r="B138" s="56">
        <v>135</v>
      </c>
      <c r="C138" s="5">
        <v>5</v>
      </c>
      <c r="D138" s="5">
        <v>5</v>
      </c>
      <c r="E138" s="5">
        <v>4</v>
      </c>
      <c r="F138" s="5">
        <v>5</v>
      </c>
      <c r="G138" s="5">
        <v>5</v>
      </c>
      <c r="H138" s="5">
        <v>5</v>
      </c>
      <c r="I138" s="5">
        <v>5</v>
      </c>
      <c r="J138" s="5">
        <v>5</v>
      </c>
      <c r="K138" s="5">
        <v>5</v>
      </c>
      <c r="L138" s="5">
        <v>5</v>
      </c>
      <c r="M138" s="8">
        <v>1</v>
      </c>
      <c r="N138" s="8">
        <v>1</v>
      </c>
    </row>
    <row r="139" spans="1:14">
      <c r="A139" s="55">
        <v>6327</v>
      </c>
      <c r="B139" s="56">
        <v>136</v>
      </c>
      <c r="C139" s="5">
        <v>5</v>
      </c>
      <c r="D139" s="5">
        <v>4</v>
      </c>
      <c r="E139" s="5">
        <v>5</v>
      </c>
      <c r="F139" s="5">
        <v>5</v>
      </c>
      <c r="G139" s="5">
        <v>4</v>
      </c>
      <c r="H139" s="5">
        <v>5</v>
      </c>
      <c r="I139" s="5">
        <v>5</v>
      </c>
      <c r="J139" s="5">
        <v>5</v>
      </c>
      <c r="K139" s="5">
        <v>4</v>
      </c>
      <c r="L139" s="5">
        <v>5</v>
      </c>
      <c r="M139" s="8">
        <v>1</v>
      </c>
      <c r="N139" s="8">
        <v>1</v>
      </c>
    </row>
    <row r="140" spans="1:14">
      <c r="A140" s="55">
        <v>6327</v>
      </c>
      <c r="B140" s="56">
        <v>137</v>
      </c>
      <c r="C140" s="5">
        <v>5</v>
      </c>
      <c r="D140" s="5">
        <v>5</v>
      </c>
      <c r="E140" s="5">
        <v>5</v>
      </c>
      <c r="F140" s="5">
        <v>5</v>
      </c>
      <c r="G140" s="5">
        <v>5</v>
      </c>
      <c r="H140" s="5">
        <v>5</v>
      </c>
      <c r="I140" s="5">
        <v>5</v>
      </c>
      <c r="J140" s="5">
        <v>4</v>
      </c>
      <c r="K140" s="5">
        <v>5</v>
      </c>
      <c r="L140" s="5">
        <v>5</v>
      </c>
      <c r="M140" s="8">
        <v>1</v>
      </c>
      <c r="N140" s="8">
        <v>1</v>
      </c>
    </row>
    <row r="141" spans="1:14">
      <c r="A141" s="55">
        <v>6327</v>
      </c>
      <c r="B141" s="56">
        <v>138</v>
      </c>
      <c r="C141" s="5">
        <v>5</v>
      </c>
      <c r="D141" s="5">
        <v>4</v>
      </c>
      <c r="E141" s="5">
        <v>5</v>
      </c>
      <c r="F141" s="5">
        <v>5</v>
      </c>
      <c r="G141" s="5">
        <v>5</v>
      </c>
      <c r="H141" s="5">
        <v>5</v>
      </c>
      <c r="I141" s="5">
        <v>5</v>
      </c>
      <c r="J141" s="5">
        <v>5</v>
      </c>
      <c r="K141" s="5">
        <v>5</v>
      </c>
      <c r="L141" s="5">
        <v>5</v>
      </c>
      <c r="M141" s="8">
        <v>1</v>
      </c>
      <c r="N141" s="8">
        <v>1</v>
      </c>
    </row>
    <row r="142" spans="1:14">
      <c r="A142" s="55">
        <v>6327</v>
      </c>
      <c r="B142" s="56">
        <v>139</v>
      </c>
      <c r="C142" s="5">
        <v>5</v>
      </c>
      <c r="D142" s="5">
        <v>4</v>
      </c>
      <c r="E142" s="5">
        <v>5</v>
      </c>
      <c r="F142" s="5">
        <v>5</v>
      </c>
      <c r="G142" s="5">
        <v>4</v>
      </c>
      <c r="H142" s="5">
        <v>5</v>
      </c>
      <c r="I142" s="5">
        <v>5</v>
      </c>
      <c r="J142" s="5">
        <v>5</v>
      </c>
      <c r="K142" s="5">
        <v>4</v>
      </c>
      <c r="L142" s="5">
        <v>5</v>
      </c>
      <c r="M142" s="8">
        <v>1</v>
      </c>
      <c r="N142" s="8">
        <v>1</v>
      </c>
    </row>
    <row r="143" spans="1:14">
      <c r="A143" s="55">
        <v>6327</v>
      </c>
      <c r="B143" s="56">
        <v>140</v>
      </c>
      <c r="C143" s="5">
        <v>4</v>
      </c>
      <c r="D143" s="5">
        <v>5</v>
      </c>
      <c r="E143" s="5">
        <v>4</v>
      </c>
      <c r="F143" s="5">
        <v>5</v>
      </c>
      <c r="G143" s="5">
        <v>5</v>
      </c>
      <c r="H143" s="5">
        <v>5</v>
      </c>
      <c r="I143" s="5">
        <v>5</v>
      </c>
      <c r="J143" s="5">
        <v>5</v>
      </c>
      <c r="K143" s="5">
        <v>5</v>
      </c>
      <c r="L143" s="5">
        <v>4</v>
      </c>
      <c r="M143" s="8">
        <v>1</v>
      </c>
      <c r="N143" s="8">
        <v>1</v>
      </c>
    </row>
    <row r="144" spans="1:14">
      <c r="A144" s="55">
        <v>6327</v>
      </c>
      <c r="B144" s="56">
        <v>141</v>
      </c>
      <c r="C144" s="5">
        <v>4</v>
      </c>
      <c r="D144" s="5">
        <v>5</v>
      </c>
      <c r="E144" s="5">
        <v>5</v>
      </c>
      <c r="F144" s="5">
        <v>5</v>
      </c>
      <c r="G144" s="5">
        <v>5</v>
      </c>
      <c r="H144" s="5">
        <v>5</v>
      </c>
      <c r="I144" s="5">
        <v>5</v>
      </c>
      <c r="J144" s="5">
        <v>4</v>
      </c>
      <c r="K144" s="5">
        <v>5</v>
      </c>
      <c r="L144" s="5">
        <v>5</v>
      </c>
      <c r="M144" s="8">
        <v>1</v>
      </c>
      <c r="N144" s="8">
        <v>1</v>
      </c>
    </row>
    <row r="145" spans="1:14">
      <c r="A145" s="55">
        <v>6327</v>
      </c>
      <c r="B145" s="56">
        <v>142</v>
      </c>
      <c r="C145" s="5">
        <v>5</v>
      </c>
      <c r="D145" s="5">
        <v>5</v>
      </c>
      <c r="E145" s="5">
        <v>5</v>
      </c>
      <c r="F145" s="5">
        <v>5</v>
      </c>
      <c r="G145" s="5">
        <v>5</v>
      </c>
      <c r="H145" s="5">
        <v>5</v>
      </c>
      <c r="I145" s="5">
        <v>5</v>
      </c>
      <c r="J145" s="5">
        <v>5</v>
      </c>
      <c r="K145" s="5">
        <v>5</v>
      </c>
      <c r="L145" s="5">
        <v>5</v>
      </c>
      <c r="M145" s="8">
        <v>1</v>
      </c>
      <c r="N145" s="8">
        <v>1</v>
      </c>
    </row>
    <row r="146" spans="1:14">
      <c r="A146" s="55">
        <v>6327</v>
      </c>
      <c r="B146" s="56">
        <v>143</v>
      </c>
      <c r="C146" s="5">
        <v>5</v>
      </c>
      <c r="D146" s="5">
        <v>4</v>
      </c>
      <c r="E146" s="5">
        <v>5</v>
      </c>
      <c r="F146" s="5">
        <v>5</v>
      </c>
      <c r="G146" s="5">
        <v>4</v>
      </c>
      <c r="H146" s="5">
        <v>5</v>
      </c>
      <c r="I146" s="5">
        <v>5</v>
      </c>
      <c r="J146" s="5">
        <v>5</v>
      </c>
      <c r="K146" s="5">
        <v>4</v>
      </c>
      <c r="L146" s="5">
        <v>5</v>
      </c>
      <c r="M146" s="8">
        <v>1</v>
      </c>
      <c r="N146" s="8">
        <v>1</v>
      </c>
    </row>
    <row r="147" spans="1:14">
      <c r="A147" s="55">
        <v>6327</v>
      </c>
      <c r="B147" s="56">
        <v>144</v>
      </c>
      <c r="C147" s="5">
        <v>5</v>
      </c>
      <c r="D147" s="5">
        <v>4</v>
      </c>
      <c r="E147" s="5">
        <v>5</v>
      </c>
      <c r="F147" s="5">
        <v>5</v>
      </c>
      <c r="G147" s="5">
        <v>5</v>
      </c>
      <c r="H147" s="5">
        <v>5</v>
      </c>
      <c r="I147" s="5">
        <v>5</v>
      </c>
      <c r="J147" s="5">
        <v>5</v>
      </c>
      <c r="K147" s="5">
        <v>5</v>
      </c>
      <c r="L147" s="5">
        <v>5</v>
      </c>
      <c r="M147" s="8">
        <v>1</v>
      </c>
      <c r="N147" s="8">
        <v>3</v>
      </c>
    </row>
    <row r="148" spans="1:14">
      <c r="A148" s="49"/>
      <c r="B148" s="50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37"/>
      <c r="N148" s="37"/>
    </row>
    <row r="149" spans="1:14" ht="20.25" customHeight="1">
      <c r="A149" s="50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37"/>
      <c r="N149" s="37"/>
    </row>
    <row r="150" spans="1:14">
      <c r="A150" s="233" t="s">
        <v>3</v>
      </c>
      <c r="B150" s="234"/>
      <c r="C150" s="234"/>
      <c r="D150" s="234"/>
      <c r="E150" s="235"/>
      <c r="F150" s="236" t="s">
        <v>7</v>
      </c>
      <c r="G150" s="237"/>
      <c r="H150" s="237"/>
      <c r="I150" s="237"/>
      <c r="J150" s="238"/>
      <c r="K150" s="1"/>
      <c r="L150" s="99" t="s">
        <v>56</v>
      </c>
      <c r="M150" s="1"/>
    </row>
    <row r="151" spans="1:14">
      <c r="A151" s="239" t="s">
        <v>6</v>
      </c>
      <c r="B151" s="239"/>
      <c r="C151" s="239"/>
      <c r="D151" s="239"/>
      <c r="E151" s="240"/>
      <c r="F151" s="89">
        <v>5</v>
      </c>
      <c r="G151" s="90">
        <v>4</v>
      </c>
      <c r="H151" s="89">
        <v>3</v>
      </c>
      <c r="I151" s="90">
        <v>2</v>
      </c>
      <c r="J151" s="91">
        <v>1</v>
      </c>
      <c r="K151" s="1"/>
      <c r="L151" s="93">
        <v>6</v>
      </c>
      <c r="M151" s="1"/>
    </row>
    <row r="152" spans="1:14" ht="24" customHeight="1">
      <c r="A152" s="219" t="s">
        <v>26</v>
      </c>
      <c r="B152" s="220"/>
      <c r="C152" s="220"/>
      <c r="D152" s="220"/>
      <c r="E152" s="220"/>
      <c r="F152" s="220"/>
      <c r="G152" s="220"/>
      <c r="H152" s="220"/>
      <c r="I152" s="220"/>
      <c r="J152" s="221"/>
      <c r="K152" s="1"/>
      <c r="L152" s="94"/>
      <c r="M152" s="1"/>
    </row>
    <row r="153" spans="1:14" ht="25.5" customHeight="1">
      <c r="A153" s="222" t="s">
        <v>27</v>
      </c>
      <c r="B153" s="223"/>
      <c r="C153" s="223"/>
      <c r="D153" s="223"/>
      <c r="E153" s="224"/>
      <c r="F153" s="15">
        <f>C168*100/C174</f>
        <v>71.527777777777771</v>
      </c>
      <c r="G153" s="15">
        <f>C169*100/C174</f>
        <v>25.694444444444443</v>
      </c>
      <c r="H153" s="15">
        <f>C170*100/C174</f>
        <v>2.7777777777777777</v>
      </c>
      <c r="I153" s="16">
        <f>C171*100/C174</f>
        <v>0</v>
      </c>
      <c r="J153" s="16">
        <f>C172*100/C174</f>
        <v>0</v>
      </c>
      <c r="K153" s="4">
        <f>SUM(F153:J153)</f>
        <v>99.999999999999986</v>
      </c>
      <c r="L153" s="24">
        <f>D173</f>
        <v>0</v>
      </c>
      <c r="M153" s="1"/>
    </row>
    <row r="154" spans="1:14" ht="24" customHeight="1">
      <c r="A154" s="222" t="s">
        <v>28</v>
      </c>
      <c r="B154" s="223"/>
      <c r="C154" s="223"/>
      <c r="D154" s="223"/>
      <c r="E154" s="224"/>
      <c r="F154" s="15">
        <f>E168*100/C174</f>
        <v>67.361111111111114</v>
      </c>
      <c r="G154" s="15">
        <f>E169*100/C174</f>
        <v>32.638888888888886</v>
      </c>
      <c r="H154" s="15">
        <f>E170*100/C174</f>
        <v>0</v>
      </c>
      <c r="I154" s="87">
        <f>E171*100/C174</f>
        <v>0</v>
      </c>
      <c r="J154" s="16">
        <f>E172*100/C174</f>
        <v>0</v>
      </c>
      <c r="K154" s="4">
        <f>SUM(F154:J154)</f>
        <v>100</v>
      </c>
      <c r="L154" s="24">
        <f>F173</f>
        <v>0</v>
      </c>
      <c r="M154" s="1"/>
    </row>
    <row r="155" spans="1:14" ht="24" customHeight="1">
      <c r="A155" s="225" t="s">
        <v>29</v>
      </c>
      <c r="B155" s="226"/>
      <c r="C155" s="226"/>
      <c r="D155" s="226"/>
      <c r="E155" s="227"/>
      <c r="F155" s="15">
        <f>G168*100/C174</f>
        <v>85.416666666666671</v>
      </c>
      <c r="G155" s="15">
        <f>G169*100/C174</f>
        <v>14.583333333333334</v>
      </c>
      <c r="H155" s="15">
        <f>G170*100/C174</f>
        <v>0</v>
      </c>
      <c r="I155" s="88">
        <f>G171*100/C174</f>
        <v>0</v>
      </c>
      <c r="J155" s="16">
        <f>G172*100/C174</f>
        <v>0</v>
      </c>
      <c r="K155" s="4">
        <f>SUM(F155:J155)</f>
        <v>100</v>
      </c>
      <c r="L155" s="24">
        <f>H173</f>
        <v>0</v>
      </c>
      <c r="M155" s="1"/>
    </row>
    <row r="156" spans="1:14" ht="24" customHeight="1">
      <c r="A156" s="219" t="s">
        <v>30</v>
      </c>
      <c r="B156" s="220"/>
      <c r="C156" s="220"/>
      <c r="D156" s="220"/>
      <c r="E156" s="220"/>
      <c r="F156" s="220"/>
      <c r="G156" s="220"/>
      <c r="H156" s="220"/>
      <c r="I156" s="220"/>
      <c r="J156" s="221"/>
      <c r="K156" s="4"/>
      <c r="L156" s="95"/>
      <c r="M156" s="1"/>
    </row>
    <row r="157" spans="1:14" ht="25.5" customHeight="1">
      <c r="A157" s="222" t="s">
        <v>31</v>
      </c>
      <c r="B157" s="223"/>
      <c r="C157" s="223"/>
      <c r="D157" s="223"/>
      <c r="E157" s="224"/>
      <c r="F157" s="15">
        <f>I168*100/I174</f>
        <v>100</v>
      </c>
      <c r="G157" s="15">
        <f>I169*100/I174</f>
        <v>0</v>
      </c>
      <c r="H157" s="15">
        <f>I170*100/I174</f>
        <v>0</v>
      </c>
      <c r="I157" s="15">
        <f>I171*100/I174</f>
        <v>0</v>
      </c>
      <c r="J157" s="15">
        <f>I172*100/I174</f>
        <v>0</v>
      </c>
      <c r="K157" s="4">
        <f>SUM(F157:J157)</f>
        <v>100</v>
      </c>
      <c r="L157" s="24">
        <f>L173</f>
        <v>0</v>
      </c>
      <c r="M157" s="1"/>
    </row>
    <row r="158" spans="1:14" ht="24" customHeight="1">
      <c r="A158" s="222" t="s">
        <v>32</v>
      </c>
      <c r="B158" s="223"/>
      <c r="C158" s="223"/>
      <c r="D158" s="223"/>
      <c r="E158" s="224"/>
      <c r="F158" s="15">
        <f>K168*100/$K$174</f>
        <v>81.25</v>
      </c>
      <c r="G158" s="15">
        <f>K169*100/$K$174</f>
        <v>18.75</v>
      </c>
      <c r="H158" s="15">
        <f>K170*100/$K$174</f>
        <v>0</v>
      </c>
      <c r="I158" s="15">
        <f>K171*100/$K$174</f>
        <v>0</v>
      </c>
      <c r="J158" s="15">
        <f>K172*100/$K$174</f>
        <v>0</v>
      </c>
      <c r="K158" s="4">
        <f>SUM(F158:J158)</f>
        <v>100</v>
      </c>
      <c r="L158" s="24">
        <f>N173</f>
        <v>0</v>
      </c>
      <c r="M158" s="1"/>
    </row>
    <row r="159" spans="1:14" ht="24" customHeight="1">
      <c r="A159" s="225" t="s">
        <v>33</v>
      </c>
      <c r="B159" s="226"/>
      <c r="C159" s="226"/>
      <c r="D159" s="226"/>
      <c r="E159" s="227"/>
      <c r="F159" s="15">
        <f>M168*100/$M$174</f>
        <v>95.833333333333329</v>
      </c>
      <c r="G159" s="15">
        <f>M169*100/$M$174</f>
        <v>4.166666666666667</v>
      </c>
      <c r="H159" s="15">
        <f>M170*100/$M$174</f>
        <v>0</v>
      </c>
      <c r="I159" s="15">
        <f>M171*100/$M$174</f>
        <v>0</v>
      </c>
      <c r="J159" s="15">
        <f>M172*100/$M$174</f>
        <v>0</v>
      </c>
      <c r="K159" s="4">
        <f>SUM(F159:J159)</f>
        <v>100</v>
      </c>
      <c r="L159" s="24">
        <f>P173</f>
        <v>0</v>
      </c>
      <c r="M159" s="1"/>
    </row>
    <row r="160" spans="1:14" ht="24" customHeight="1">
      <c r="A160" s="219" t="s">
        <v>34</v>
      </c>
      <c r="B160" s="220"/>
      <c r="C160" s="220"/>
      <c r="D160" s="220"/>
      <c r="E160" s="220"/>
      <c r="F160" s="220"/>
      <c r="G160" s="220"/>
      <c r="H160" s="220"/>
      <c r="I160" s="220"/>
      <c r="J160" s="221"/>
      <c r="K160" s="4"/>
      <c r="L160" s="96"/>
      <c r="M160" s="1"/>
    </row>
    <row r="161" spans="1:22" ht="25.5" customHeight="1">
      <c r="A161" s="222" t="s">
        <v>35</v>
      </c>
      <c r="B161" s="223"/>
      <c r="C161" s="223"/>
      <c r="D161" s="223"/>
      <c r="E161" s="224"/>
      <c r="F161" s="15">
        <f>O168*100/$O$174</f>
        <v>78.472222222222229</v>
      </c>
      <c r="G161" s="15">
        <f>O169*100/$O$174</f>
        <v>21.527777777777779</v>
      </c>
      <c r="H161" s="15">
        <f>O170*100/$O$174</f>
        <v>0</v>
      </c>
      <c r="I161" s="15">
        <f>O171*100/$O$174</f>
        <v>0</v>
      </c>
      <c r="J161" s="15">
        <f>O172*100/$O$174</f>
        <v>0</v>
      </c>
      <c r="K161" s="4">
        <f>SUM(F161:J161)</f>
        <v>100</v>
      </c>
      <c r="L161" s="24">
        <f>P173</f>
        <v>0</v>
      </c>
      <c r="M161" s="1"/>
    </row>
    <row r="162" spans="1:22" ht="24" customHeight="1">
      <c r="A162" s="222" t="s">
        <v>36</v>
      </c>
      <c r="B162" s="223"/>
      <c r="C162" s="223"/>
      <c r="D162" s="223"/>
      <c r="E162" s="224"/>
      <c r="F162" s="15">
        <f>Q168*100/$Q$174</f>
        <v>77.777777777777771</v>
      </c>
      <c r="G162" s="15">
        <f>Q169*100/$Q$174</f>
        <v>20.833333333333332</v>
      </c>
      <c r="H162" s="15">
        <f>Q170*100/$Q$174</f>
        <v>1.3888888888888888</v>
      </c>
      <c r="I162" s="15">
        <f>Q171*100/$Q$174</f>
        <v>0</v>
      </c>
      <c r="J162" s="15">
        <f>Q172*100/$Q$174</f>
        <v>0</v>
      </c>
      <c r="K162" s="4">
        <f>SUM(F162:J162)</f>
        <v>99.999999999999986</v>
      </c>
      <c r="L162" s="24">
        <f>R173</f>
        <v>0</v>
      </c>
      <c r="M162" s="1"/>
    </row>
    <row r="163" spans="1:22" ht="24" customHeight="1">
      <c r="A163" s="225" t="s">
        <v>37</v>
      </c>
      <c r="B163" s="226"/>
      <c r="C163" s="226"/>
      <c r="D163" s="226"/>
      <c r="E163" s="227"/>
      <c r="F163" s="15">
        <f>S168*100/$S$174</f>
        <v>64.583333333333329</v>
      </c>
      <c r="G163" s="15">
        <f>S169*100/$S$174</f>
        <v>35.416666666666664</v>
      </c>
      <c r="H163" s="15">
        <f>S170*100/$S$174</f>
        <v>0</v>
      </c>
      <c r="I163" s="15">
        <f>S171*100/$S$174</f>
        <v>0</v>
      </c>
      <c r="J163" s="15">
        <f>S172*100/$S$174</f>
        <v>0</v>
      </c>
      <c r="K163" s="4">
        <f>SUM(F163:J163)</f>
        <v>100</v>
      </c>
      <c r="L163" s="24">
        <f>T173</f>
        <v>0</v>
      </c>
      <c r="M163" s="1"/>
    </row>
    <row r="164" spans="1:22" ht="24" customHeight="1">
      <c r="A164" s="228" t="s">
        <v>38</v>
      </c>
      <c r="B164" s="229"/>
      <c r="C164" s="229"/>
      <c r="D164" s="229"/>
      <c r="E164" s="230"/>
      <c r="F164" s="92">
        <f>U168*100/$U$174</f>
        <v>79.861111111111114</v>
      </c>
      <c r="G164" s="92">
        <f>U169*100/$U$174</f>
        <v>20.138888888888889</v>
      </c>
      <c r="H164" s="92">
        <f>U170*100/$U$174</f>
        <v>0</v>
      </c>
      <c r="I164" s="92">
        <f>U171*100/$U$174</f>
        <v>0</v>
      </c>
      <c r="J164" s="92">
        <f>U172*100/$U$174</f>
        <v>0</v>
      </c>
      <c r="K164" s="4">
        <f>SUM(F164:J164)</f>
        <v>100</v>
      </c>
      <c r="L164" s="24">
        <f>V173</f>
        <v>0</v>
      </c>
      <c r="M164" s="1"/>
    </row>
    <row r="165" spans="1:22">
      <c r="L165" s="9"/>
      <c r="M165" s="9"/>
    </row>
    <row r="166" spans="1:22" ht="45" customHeight="1">
      <c r="A166" s="202" t="s">
        <v>39</v>
      </c>
      <c r="B166" s="204" t="s">
        <v>73</v>
      </c>
      <c r="C166" s="215" t="s">
        <v>74</v>
      </c>
      <c r="D166" s="216"/>
      <c r="E166" s="216"/>
      <c r="F166" s="216"/>
      <c r="G166" s="216"/>
      <c r="H166" s="217"/>
      <c r="I166" s="218" t="s">
        <v>30</v>
      </c>
      <c r="J166" s="218"/>
      <c r="K166" s="218"/>
      <c r="L166" s="218"/>
      <c r="M166" s="218"/>
      <c r="N166" s="218"/>
      <c r="O166" s="206" t="s">
        <v>34</v>
      </c>
      <c r="P166" s="207"/>
      <c r="Q166" s="207"/>
      <c r="R166" s="207"/>
      <c r="S166" s="207"/>
      <c r="T166" s="208"/>
      <c r="U166" s="209" t="s">
        <v>38</v>
      </c>
      <c r="V166" s="209"/>
    </row>
    <row r="167" spans="1:22">
      <c r="A167" s="203"/>
      <c r="B167" s="205"/>
      <c r="C167" s="210">
        <v>1.1000000000000001</v>
      </c>
      <c r="D167" s="210"/>
      <c r="E167" s="210">
        <v>1.2</v>
      </c>
      <c r="F167" s="210"/>
      <c r="G167" s="211">
        <v>1.3</v>
      </c>
      <c r="H167" s="211">
        <v>2.1</v>
      </c>
      <c r="I167" s="212">
        <v>2.1</v>
      </c>
      <c r="J167" s="212">
        <v>2.2000000000000002</v>
      </c>
      <c r="K167" s="212">
        <v>2.2000000000000002</v>
      </c>
      <c r="L167" s="212">
        <v>2.2999999999999998</v>
      </c>
      <c r="M167" s="212">
        <v>2.2999999999999998</v>
      </c>
      <c r="N167" s="212"/>
      <c r="O167" s="193">
        <v>3.1</v>
      </c>
      <c r="P167" s="193"/>
      <c r="Q167" s="213">
        <v>3.2</v>
      </c>
      <c r="R167" s="214"/>
      <c r="S167" s="193">
        <v>3.3</v>
      </c>
      <c r="T167" s="193"/>
      <c r="U167" s="209"/>
      <c r="V167" s="209"/>
    </row>
    <row r="168" spans="1:22">
      <c r="A168" s="98">
        <v>5</v>
      </c>
      <c r="B168" s="97">
        <v>100</v>
      </c>
      <c r="C168" s="20">
        <f>COUNTIF(C4:C147,5)</f>
        <v>103</v>
      </c>
      <c r="D168" s="21">
        <f>C168*B168</f>
        <v>10300</v>
      </c>
      <c r="E168" s="20">
        <f>COUNTIF(D4:D147,5)</f>
        <v>97</v>
      </c>
      <c r="F168" s="21">
        <f>E168*B168</f>
        <v>9700</v>
      </c>
      <c r="G168" s="20">
        <f>COUNTIF(E4:E147,5)</f>
        <v>123</v>
      </c>
      <c r="H168" s="21">
        <f>G168*B168</f>
        <v>12300</v>
      </c>
      <c r="I168" s="20">
        <f>COUNTIF(F4:F147,5)</f>
        <v>144</v>
      </c>
      <c r="J168" s="21">
        <f>I168*B168</f>
        <v>14400</v>
      </c>
      <c r="K168" s="20">
        <f>COUNTIF(G4:G147,5)</f>
        <v>117</v>
      </c>
      <c r="L168" s="22">
        <f>K168*B168</f>
        <v>11700</v>
      </c>
      <c r="M168" s="20">
        <f>COUNTIF(H4:H147,5)</f>
        <v>138</v>
      </c>
      <c r="N168" s="21">
        <f>M168*B168</f>
        <v>13800</v>
      </c>
      <c r="O168" s="20">
        <f>COUNTIF(I4:I147,5)</f>
        <v>113</v>
      </c>
      <c r="P168" s="21">
        <f>O168*B168</f>
        <v>11300</v>
      </c>
      <c r="Q168" s="20">
        <f>COUNTIF(J4:J147,5)</f>
        <v>112</v>
      </c>
      <c r="R168" s="21">
        <f>Q168*B168</f>
        <v>11200</v>
      </c>
      <c r="S168" s="20">
        <f>COUNTIF(K4:K147,5)</f>
        <v>93</v>
      </c>
      <c r="T168" s="21">
        <f>S168*B168</f>
        <v>9300</v>
      </c>
      <c r="U168" s="20">
        <f>COUNTIF(L4:L147,5)</f>
        <v>115</v>
      </c>
      <c r="V168" s="21">
        <f>U168*B168</f>
        <v>11500</v>
      </c>
    </row>
    <row r="169" spans="1:22">
      <c r="A169" s="98">
        <v>4</v>
      </c>
      <c r="B169" s="97">
        <v>80</v>
      </c>
      <c r="C169" s="20">
        <f>COUNTIF(C4:C147,4)</f>
        <v>37</v>
      </c>
      <c r="D169" s="21">
        <f>C169*B169</f>
        <v>2960</v>
      </c>
      <c r="E169" s="20">
        <f>COUNTIF(D4:D147,4)</f>
        <v>47</v>
      </c>
      <c r="F169" s="21">
        <f>E169*B169</f>
        <v>3760</v>
      </c>
      <c r="G169" s="20">
        <f>COUNTIF(E4:E147,4)</f>
        <v>21</v>
      </c>
      <c r="H169" s="21">
        <f t="shared" ref="H169:H172" si="2">G169*B169</f>
        <v>1680</v>
      </c>
      <c r="I169" s="20">
        <f>COUNTIF(F4:F147,4)</f>
        <v>0</v>
      </c>
      <c r="J169" s="21">
        <f t="shared" ref="J169:J172" si="3">I169*B169</f>
        <v>0</v>
      </c>
      <c r="K169" s="20">
        <f>COUNTIF(G4:G147,4)</f>
        <v>27</v>
      </c>
      <c r="L169" s="22">
        <f t="shared" ref="L169:L172" si="4">K169*B169</f>
        <v>2160</v>
      </c>
      <c r="M169" s="20">
        <f>COUNTIF(H4:H147,4)</f>
        <v>6</v>
      </c>
      <c r="N169" s="21">
        <f t="shared" ref="N169:N172" si="5">M169*B169</f>
        <v>480</v>
      </c>
      <c r="O169" s="20">
        <f>COUNTIF(I4:I147,4)</f>
        <v>31</v>
      </c>
      <c r="P169" s="21">
        <f t="shared" ref="P169:P172" si="6">O169*B169</f>
        <v>2480</v>
      </c>
      <c r="Q169" s="20">
        <f>COUNTIF(J4:J147,4)</f>
        <v>30</v>
      </c>
      <c r="R169" s="21">
        <f t="shared" ref="R169:R172" si="7">Q169*B169</f>
        <v>2400</v>
      </c>
      <c r="S169" s="20">
        <f>COUNTIF($K$4:$K$147,4)</f>
        <v>51</v>
      </c>
      <c r="T169" s="21">
        <f t="shared" ref="T169:T172" si="8">S169*B169</f>
        <v>4080</v>
      </c>
      <c r="U169" s="20">
        <f>COUNTIF($L$4:$L$147,4)</f>
        <v>29</v>
      </c>
      <c r="V169" s="21">
        <f t="shared" ref="V169:V172" si="9">U169*B169</f>
        <v>2320</v>
      </c>
    </row>
    <row r="170" spans="1:22">
      <c r="A170" s="98">
        <v>3</v>
      </c>
      <c r="B170" s="97">
        <v>60</v>
      </c>
      <c r="C170" s="20">
        <f>COUNTIF(C4:C147,3)</f>
        <v>4</v>
      </c>
      <c r="D170" s="21">
        <f>C170*60</f>
        <v>240</v>
      </c>
      <c r="E170" s="20">
        <f>COUNTIF(D4:D147,3)</f>
        <v>0</v>
      </c>
      <c r="F170" s="21">
        <f>E170*B170</f>
        <v>0</v>
      </c>
      <c r="G170" s="20">
        <f>COUNTIF(E4:E147,3)</f>
        <v>0</v>
      </c>
      <c r="H170" s="21">
        <f>G170*B170</f>
        <v>0</v>
      </c>
      <c r="I170" s="20">
        <f>COUNTIF(F4:F147,3)</f>
        <v>0</v>
      </c>
      <c r="J170" s="21">
        <f t="shared" si="3"/>
        <v>0</v>
      </c>
      <c r="K170" s="20">
        <f>COUNTIF(G4:G147,3)</f>
        <v>0</v>
      </c>
      <c r="L170" s="22">
        <f t="shared" si="4"/>
        <v>0</v>
      </c>
      <c r="M170" s="20">
        <f>COUNTIF(H4:H147,3)</f>
        <v>0</v>
      </c>
      <c r="N170" s="21">
        <f t="shared" si="5"/>
        <v>0</v>
      </c>
      <c r="O170" s="20">
        <f>COUNTIF(I4:I147,3)</f>
        <v>0</v>
      </c>
      <c r="P170" s="21">
        <f t="shared" si="6"/>
        <v>0</v>
      </c>
      <c r="Q170" s="20">
        <f>COUNTIF(J4:J147,3)</f>
        <v>2</v>
      </c>
      <c r="R170" s="21">
        <f t="shared" si="7"/>
        <v>120</v>
      </c>
      <c r="S170" s="20">
        <f>COUNTIF($K$4:$K$147,3)</f>
        <v>0</v>
      </c>
      <c r="T170" s="21">
        <f t="shared" si="8"/>
        <v>0</v>
      </c>
      <c r="U170" s="20">
        <f>COUNTIF($L$4:$L$147,3)</f>
        <v>0</v>
      </c>
      <c r="V170" s="21">
        <f t="shared" si="9"/>
        <v>0</v>
      </c>
    </row>
    <row r="171" spans="1:22">
      <c r="A171" s="98">
        <v>2</v>
      </c>
      <c r="B171" s="97">
        <v>40</v>
      </c>
      <c r="C171" s="20">
        <f>COUNTIF(C4:C149,2)</f>
        <v>0</v>
      </c>
      <c r="D171" s="21">
        <f>C171*40</f>
        <v>0</v>
      </c>
      <c r="E171" s="20">
        <f>COUNTIF(D4:D147,2)</f>
        <v>0</v>
      </c>
      <c r="F171" s="21">
        <f>E171*B171</f>
        <v>0</v>
      </c>
      <c r="G171" s="20">
        <f>COUNTIF(E4:E147,2)</f>
        <v>0</v>
      </c>
      <c r="H171" s="21">
        <f t="shared" si="2"/>
        <v>0</v>
      </c>
      <c r="I171" s="20">
        <f>COUNTIF(F4:F147,2)</f>
        <v>0</v>
      </c>
      <c r="J171" s="21">
        <f t="shared" si="3"/>
        <v>0</v>
      </c>
      <c r="K171" s="20">
        <f>COUNTIF(G4:G147,2)</f>
        <v>0</v>
      </c>
      <c r="L171" s="22">
        <f t="shared" si="4"/>
        <v>0</v>
      </c>
      <c r="M171" s="20">
        <f>COUNTIF(H4:H147,2)</f>
        <v>0</v>
      </c>
      <c r="N171" s="21">
        <f t="shared" si="5"/>
        <v>0</v>
      </c>
      <c r="O171" s="20">
        <f>COUNTIF(I4:I147,2)</f>
        <v>0</v>
      </c>
      <c r="P171" s="21">
        <f t="shared" si="6"/>
        <v>0</v>
      </c>
      <c r="Q171" s="20">
        <f>COUNTIF(J4:J147,2)</f>
        <v>0</v>
      </c>
      <c r="R171" s="21">
        <f t="shared" si="7"/>
        <v>0</v>
      </c>
      <c r="S171" s="20">
        <f>COUNTIF($K$4:$K$147,2)</f>
        <v>0</v>
      </c>
      <c r="T171" s="21">
        <f t="shared" si="8"/>
        <v>0</v>
      </c>
      <c r="U171" s="20">
        <f>COUNTIF($L$4:$L$147,2)</f>
        <v>0</v>
      </c>
      <c r="V171" s="21">
        <f t="shared" si="9"/>
        <v>0</v>
      </c>
    </row>
    <row r="172" spans="1:22">
      <c r="A172" s="98">
        <v>1</v>
      </c>
      <c r="B172" s="97">
        <v>20</v>
      </c>
      <c r="C172" s="20">
        <f>COUNTIF(C4:C149,1)</f>
        <v>0</v>
      </c>
      <c r="D172" s="21">
        <f>C172*20</f>
        <v>0</v>
      </c>
      <c r="E172" s="20">
        <f>COUNTIF(D4:D147,1)</f>
        <v>0</v>
      </c>
      <c r="F172" s="21">
        <f>E172*B172</f>
        <v>0</v>
      </c>
      <c r="G172" s="20">
        <f>COUNTIF(E4:E147,1)</f>
        <v>0</v>
      </c>
      <c r="H172" s="21">
        <f t="shared" si="2"/>
        <v>0</v>
      </c>
      <c r="I172" s="20">
        <f>COUNTIF(F4:F147,1)</f>
        <v>0</v>
      </c>
      <c r="J172" s="21">
        <f t="shared" si="3"/>
        <v>0</v>
      </c>
      <c r="K172" s="20">
        <f>COUNTIF(G4:G147,1)</f>
        <v>0</v>
      </c>
      <c r="L172" s="22">
        <f t="shared" si="4"/>
        <v>0</v>
      </c>
      <c r="M172" s="20">
        <f>COUNTIF(H4:H147,1)</f>
        <v>0</v>
      </c>
      <c r="N172" s="21">
        <f t="shared" si="5"/>
        <v>0</v>
      </c>
      <c r="O172" s="20">
        <f>COUNTIF(I4:I147,1)</f>
        <v>0</v>
      </c>
      <c r="P172" s="21">
        <f t="shared" si="6"/>
        <v>0</v>
      </c>
      <c r="Q172" s="20">
        <f>COUNTIF(J4:J147,1)</f>
        <v>0</v>
      </c>
      <c r="R172" s="21">
        <f t="shared" si="7"/>
        <v>0</v>
      </c>
      <c r="S172" s="20">
        <f>COUNTIF($K$4:$K$147,1)</f>
        <v>0</v>
      </c>
      <c r="T172" s="21">
        <f t="shared" si="8"/>
        <v>0</v>
      </c>
      <c r="U172" s="20">
        <f>COUNTIF($L$4:$L$147,1)</f>
        <v>0</v>
      </c>
      <c r="V172" s="21">
        <f t="shared" si="9"/>
        <v>0</v>
      </c>
    </row>
    <row r="173" spans="1:22">
      <c r="A173" s="98">
        <v>6</v>
      </c>
      <c r="B173" s="97" t="s">
        <v>56</v>
      </c>
      <c r="C173" s="20">
        <f>COUNTIF(C5:C150,6)</f>
        <v>0</v>
      </c>
      <c r="D173" s="21">
        <f>(C173/C174)*100</f>
        <v>0</v>
      </c>
      <c r="E173" s="20">
        <f>COUNTIF(D4:D147,6)</f>
        <v>0</v>
      </c>
      <c r="F173" s="21">
        <f>(E173/E174)*100</f>
        <v>0</v>
      </c>
      <c r="G173" s="20">
        <f>COUNTIF(E4:E147,6)</f>
        <v>0</v>
      </c>
      <c r="H173" s="21">
        <f>(G173/G174)*100</f>
        <v>0</v>
      </c>
      <c r="I173" s="20">
        <f>COUNTIF(F4:F147,6)</f>
        <v>0</v>
      </c>
      <c r="J173" s="21">
        <f>(I173/I174)*100</f>
        <v>0</v>
      </c>
      <c r="K173" s="20">
        <f>COUNTIF(G4:G147,6)</f>
        <v>0</v>
      </c>
      <c r="L173" s="21">
        <f>(K173/K174)*100</f>
        <v>0</v>
      </c>
      <c r="M173" s="20">
        <f>COUNTIF(H4:H147,6)</f>
        <v>0</v>
      </c>
      <c r="N173" s="21">
        <f>(M173/M174)*100</f>
        <v>0</v>
      </c>
      <c r="O173" s="20">
        <f>COUNTIF(I4:I147,6)</f>
        <v>0</v>
      </c>
      <c r="P173" s="21">
        <f>(O173/O174)*100</f>
        <v>0</v>
      </c>
      <c r="Q173" s="20">
        <f>COUNTIF(J4:J147,6)</f>
        <v>0</v>
      </c>
      <c r="R173" s="21">
        <f>(Q173/Q174)*100</f>
        <v>0</v>
      </c>
      <c r="S173" s="20">
        <f>COUNTIF(K4:K147,6)</f>
        <v>0</v>
      </c>
      <c r="T173" s="21">
        <f>(S173/S174)*100</f>
        <v>0</v>
      </c>
      <c r="U173" s="20">
        <f>COUNTIF(L4:L147,6)</f>
        <v>0</v>
      </c>
      <c r="V173" s="21">
        <f>(U173/U174)*100</f>
        <v>0</v>
      </c>
    </row>
    <row r="174" spans="1:22">
      <c r="C174" s="12">
        <f>SUM(C168:C173)</f>
        <v>144</v>
      </c>
      <c r="D174" s="10">
        <f>SUM(D168:D172)</f>
        <v>13500</v>
      </c>
      <c r="E174" s="12">
        <f>SUM(E168:E173)</f>
        <v>144</v>
      </c>
      <c r="F174" s="10">
        <f>SUM(F168:F172)</f>
        <v>13460</v>
      </c>
      <c r="G174" s="12">
        <f>SUM(G168:G173)</f>
        <v>144</v>
      </c>
      <c r="H174" s="10">
        <f t="shared" ref="H174:N174" si="10">SUM(H168:H172)</f>
        <v>13980</v>
      </c>
      <c r="I174" s="12">
        <f>SUM(I168:I173)</f>
        <v>144</v>
      </c>
      <c r="J174" s="10">
        <f t="shared" si="10"/>
        <v>14400</v>
      </c>
      <c r="K174" s="12">
        <f>SUM(K168:K173)</f>
        <v>144</v>
      </c>
      <c r="L174" s="11">
        <f t="shared" si="10"/>
        <v>13860</v>
      </c>
      <c r="M174" s="12">
        <f>SUM(M168:M173)</f>
        <v>144</v>
      </c>
      <c r="N174" s="6">
        <f t="shared" si="10"/>
        <v>14280</v>
      </c>
      <c r="O174" s="12">
        <f>SUM(O168:O173)</f>
        <v>144</v>
      </c>
      <c r="P174" s="6">
        <f>SUM(P168:P172)</f>
        <v>13780</v>
      </c>
      <c r="Q174" s="12">
        <f>SUM(Q168:Q173)</f>
        <v>144</v>
      </c>
      <c r="R174" s="6">
        <f>SUM(R168:R172)</f>
        <v>13720</v>
      </c>
      <c r="S174" s="12">
        <f>SUM(S168:S173)</f>
        <v>144</v>
      </c>
      <c r="T174" s="6">
        <f>SUM(T168:T172)</f>
        <v>13380</v>
      </c>
      <c r="U174" s="12">
        <f>SUM(U168:U173)</f>
        <v>144</v>
      </c>
      <c r="V174" s="6">
        <f>SUM(V168:V172)</f>
        <v>13820</v>
      </c>
    </row>
    <row r="175" spans="1:22">
      <c r="A175" s="194" t="s">
        <v>13</v>
      </c>
      <c r="B175" s="195"/>
      <c r="C175" s="196">
        <f>D174/C174-C173</f>
        <v>93.75</v>
      </c>
      <c r="D175" s="197"/>
      <c r="E175" s="196">
        <f>F174/E174-E173</f>
        <v>93.472222222222229</v>
      </c>
      <c r="F175" s="197"/>
      <c r="G175" s="198">
        <f>H174/G174-G173</f>
        <v>97.083333333333329</v>
      </c>
      <c r="H175" s="198"/>
      <c r="I175" s="199">
        <f>J174/I174-I173</f>
        <v>100</v>
      </c>
      <c r="J175" s="199"/>
      <c r="K175" s="199">
        <f>L174/K174-K173</f>
        <v>96.25</v>
      </c>
      <c r="L175" s="199"/>
      <c r="M175" s="199">
        <f>N174/M174-M173</f>
        <v>99.166666666666671</v>
      </c>
      <c r="N175" s="199"/>
      <c r="O175" s="189">
        <f>P174/O174-O173</f>
        <v>95.694444444444443</v>
      </c>
      <c r="P175" s="189"/>
      <c r="Q175" s="200">
        <f>R174/Q174-Q173</f>
        <v>95.277777777777771</v>
      </c>
      <c r="R175" s="201"/>
      <c r="S175" s="189">
        <f>T174/S174-S173</f>
        <v>92.916666666666671</v>
      </c>
      <c r="T175" s="189"/>
      <c r="U175" s="190">
        <f>V174/U174-U173</f>
        <v>95.972222222222229</v>
      </c>
      <c r="V175" s="190"/>
    </row>
    <row r="176" spans="1:22">
      <c r="L176" s="9"/>
      <c r="M176" s="9"/>
    </row>
    <row r="177" spans="1:13" ht="27">
      <c r="A177" s="191" t="s">
        <v>14</v>
      </c>
      <c r="B177" s="191"/>
      <c r="C177" s="13">
        <f>SUM(C175:V175)/10</f>
        <v>95.958333333333329</v>
      </c>
      <c r="D177" s="102" t="s">
        <v>15</v>
      </c>
      <c r="L177" s="9"/>
      <c r="M177" s="9"/>
    </row>
    <row r="178" spans="1:13">
      <c r="L178" s="9"/>
      <c r="M178" s="9"/>
    </row>
    <row r="179" spans="1:13" ht="27">
      <c r="A179" s="192" t="s">
        <v>57</v>
      </c>
      <c r="B179" s="192"/>
      <c r="C179" s="23">
        <f>((COUNTIF(C4:L19,6)/(C174*10)*100))</f>
        <v>0</v>
      </c>
      <c r="D179" s="100" t="s">
        <v>15</v>
      </c>
      <c r="L179" s="9"/>
      <c r="M179" s="9"/>
    </row>
    <row r="180" spans="1:13">
      <c r="L180" s="9"/>
      <c r="M180" s="9"/>
    </row>
    <row r="181" spans="1:13">
      <c r="L181" s="9"/>
      <c r="M181" s="9"/>
    </row>
    <row r="182" spans="1:13">
      <c r="L182" s="9"/>
      <c r="M182" s="9"/>
    </row>
    <row r="183" spans="1:13">
      <c r="L183" s="9"/>
      <c r="M183" s="9"/>
    </row>
    <row r="184" spans="1:13">
      <c r="L184" s="9"/>
      <c r="M184" s="9"/>
    </row>
    <row r="185" spans="1:13">
      <c r="L185" s="9"/>
      <c r="M185" s="9"/>
    </row>
    <row r="186" spans="1:13">
      <c r="L186" s="9"/>
      <c r="M186" s="9"/>
    </row>
    <row r="187" spans="1:13">
      <c r="L187" s="9"/>
      <c r="M187" s="9"/>
    </row>
    <row r="188" spans="1:13">
      <c r="L188" s="9"/>
      <c r="M188" s="9"/>
    </row>
    <row r="189" spans="1:13">
      <c r="L189" s="9"/>
      <c r="M189" s="9"/>
    </row>
    <row r="190" spans="1:13">
      <c r="L190" s="9"/>
      <c r="M190" s="9"/>
    </row>
    <row r="191" spans="1:13">
      <c r="L191" s="9"/>
      <c r="M191" s="9"/>
    </row>
    <row r="192" spans="1:13">
      <c r="L192" s="9"/>
      <c r="M192" s="9"/>
    </row>
    <row r="193" spans="12:13">
      <c r="L193" s="9"/>
      <c r="M193" s="9"/>
    </row>
    <row r="194" spans="12:13">
      <c r="L194" s="9"/>
      <c r="M194" s="9"/>
    </row>
    <row r="195" spans="12:13">
      <c r="L195" s="9"/>
      <c r="M195" s="9"/>
    </row>
    <row r="196" spans="12:13">
      <c r="L196" s="9"/>
      <c r="M196" s="9"/>
    </row>
    <row r="197" spans="12:13">
      <c r="L197" s="9"/>
      <c r="M197" s="9"/>
    </row>
    <row r="198" spans="12:13">
      <c r="L198" s="9"/>
      <c r="M198" s="9"/>
    </row>
    <row r="199" spans="12:13">
      <c r="L199" s="9"/>
      <c r="M199" s="9"/>
    </row>
    <row r="200" spans="12:13">
      <c r="L200" s="9"/>
      <c r="M200" s="9"/>
    </row>
    <row r="201" spans="12:13">
      <c r="L201" s="9"/>
      <c r="M201" s="9"/>
    </row>
    <row r="202" spans="12:13">
      <c r="L202" s="9"/>
      <c r="M202" s="9"/>
    </row>
    <row r="203" spans="12:13">
      <c r="L203" s="9"/>
      <c r="M203" s="9"/>
    </row>
    <row r="204" spans="12:13">
      <c r="L204" s="9"/>
      <c r="M204" s="9"/>
    </row>
    <row r="205" spans="12:13">
      <c r="L205" s="9"/>
      <c r="M205" s="9"/>
    </row>
    <row r="206" spans="12:13">
      <c r="L206" s="9"/>
      <c r="M206" s="9"/>
    </row>
    <row r="207" spans="12:13">
      <c r="L207" s="9"/>
      <c r="M207" s="9"/>
    </row>
    <row r="208" spans="12:13">
      <c r="L208" s="9"/>
      <c r="M208" s="9"/>
    </row>
    <row r="209" spans="12:13">
      <c r="L209" s="9"/>
      <c r="M209" s="9"/>
    </row>
    <row r="210" spans="12:13">
      <c r="L210" s="9"/>
      <c r="M210" s="9"/>
    </row>
    <row r="211" spans="12:13">
      <c r="L211" s="9"/>
      <c r="M211" s="9"/>
    </row>
    <row r="212" spans="12:13">
      <c r="L212" s="9"/>
      <c r="M212" s="9"/>
    </row>
    <row r="213" spans="12:13">
      <c r="L213" s="9"/>
      <c r="M213" s="9"/>
    </row>
    <row r="214" spans="12:13">
      <c r="L214" s="9"/>
      <c r="M214" s="9"/>
    </row>
    <row r="215" spans="12:13">
      <c r="L215" s="9"/>
      <c r="M215" s="9"/>
    </row>
    <row r="216" spans="12:13">
      <c r="L216" s="9"/>
      <c r="M216" s="9"/>
    </row>
    <row r="217" spans="12:13">
      <c r="L217" s="9"/>
      <c r="M217" s="9"/>
    </row>
    <row r="218" spans="12:13">
      <c r="L218" s="9"/>
      <c r="M218" s="9"/>
    </row>
    <row r="219" spans="12:13">
      <c r="L219" s="9"/>
      <c r="M219" s="9"/>
    </row>
    <row r="220" spans="12:13">
      <c r="L220" s="9"/>
      <c r="M220" s="9"/>
    </row>
    <row r="221" spans="12:13">
      <c r="L221" s="9"/>
      <c r="M221" s="9"/>
    </row>
    <row r="222" spans="12:13">
      <c r="L222" s="9"/>
      <c r="M222" s="9"/>
    </row>
    <row r="223" spans="12:13">
      <c r="L223" s="9"/>
      <c r="M223" s="9"/>
    </row>
    <row r="224" spans="12:13">
      <c r="L224" s="9"/>
      <c r="M224" s="9"/>
    </row>
    <row r="225" spans="12:13">
      <c r="L225" s="9"/>
      <c r="M225" s="9"/>
    </row>
    <row r="226" spans="12:13">
      <c r="L226" s="9"/>
      <c r="M226" s="9"/>
    </row>
    <row r="227" spans="12:13">
      <c r="L227" s="9"/>
      <c r="M227" s="9"/>
    </row>
    <row r="228" spans="12:13">
      <c r="L228" s="9"/>
      <c r="M228" s="9"/>
    </row>
    <row r="229" spans="12:13">
      <c r="L229" s="9"/>
      <c r="M229" s="9"/>
    </row>
    <row r="230" spans="12:13">
      <c r="L230" s="9"/>
      <c r="M230" s="9"/>
    </row>
    <row r="231" spans="12:13">
      <c r="L231" s="9"/>
      <c r="M231" s="9"/>
    </row>
    <row r="232" spans="12:13">
      <c r="L232" s="9"/>
      <c r="M232" s="9"/>
    </row>
    <row r="233" spans="12:13">
      <c r="L233" s="9"/>
      <c r="M233" s="9"/>
    </row>
    <row r="234" spans="12:13">
      <c r="L234" s="9"/>
      <c r="M234" s="9"/>
    </row>
    <row r="235" spans="12:13">
      <c r="L235" s="9"/>
      <c r="M235" s="9"/>
    </row>
    <row r="236" spans="12:13">
      <c r="L236" s="9"/>
      <c r="M236" s="9"/>
    </row>
    <row r="237" spans="12:13">
      <c r="L237" s="9"/>
      <c r="M237" s="9"/>
    </row>
    <row r="238" spans="12:13">
      <c r="L238" s="9"/>
      <c r="M238" s="9"/>
    </row>
    <row r="239" spans="12:13">
      <c r="L239" s="9"/>
      <c r="M239" s="9"/>
    </row>
    <row r="240" spans="12:13">
      <c r="L240" s="9"/>
      <c r="M240" s="9"/>
    </row>
    <row r="241" spans="12:13">
      <c r="L241" s="9"/>
      <c r="M241" s="9"/>
    </row>
    <row r="242" spans="12:13">
      <c r="L242" s="9"/>
      <c r="M242" s="9"/>
    </row>
    <row r="243" spans="12:13">
      <c r="L243" s="9"/>
      <c r="M243" s="9"/>
    </row>
    <row r="244" spans="12:13">
      <c r="L244" s="9"/>
      <c r="M244" s="9"/>
    </row>
    <row r="245" spans="12:13">
      <c r="L245" s="9"/>
      <c r="M245" s="9"/>
    </row>
    <row r="246" spans="12:13">
      <c r="L246" s="9"/>
      <c r="M246" s="9"/>
    </row>
    <row r="247" spans="12:13">
      <c r="L247" s="9"/>
      <c r="M247" s="9"/>
    </row>
    <row r="248" spans="12:13">
      <c r="L248" s="9"/>
      <c r="M248" s="9"/>
    </row>
    <row r="249" spans="12:13">
      <c r="L249" s="9"/>
      <c r="M249" s="9"/>
    </row>
    <row r="250" spans="12:13">
      <c r="L250" s="9"/>
      <c r="M250" s="9"/>
    </row>
    <row r="251" spans="12:13">
      <c r="L251" s="9"/>
      <c r="M251" s="9"/>
    </row>
    <row r="252" spans="12:13">
      <c r="L252" s="9"/>
      <c r="M252" s="9"/>
    </row>
    <row r="253" spans="12:13">
      <c r="L253" s="9"/>
      <c r="M253" s="9"/>
    </row>
    <row r="254" spans="12:13">
      <c r="L254" s="9"/>
      <c r="M254" s="9"/>
    </row>
    <row r="255" spans="12:13">
      <c r="L255" s="9"/>
      <c r="M255" s="9"/>
    </row>
    <row r="256" spans="12:13">
      <c r="L256" s="9"/>
      <c r="M256" s="9"/>
    </row>
    <row r="257" spans="12:13">
      <c r="L257" s="9"/>
      <c r="M257" s="9"/>
    </row>
    <row r="258" spans="12:13">
      <c r="L258" s="9"/>
      <c r="M258" s="9"/>
    </row>
    <row r="259" spans="12:13">
      <c r="L259" s="9"/>
      <c r="M259" s="9"/>
    </row>
    <row r="260" spans="12:13">
      <c r="L260" s="9"/>
      <c r="M260" s="9"/>
    </row>
    <row r="261" spans="12:13">
      <c r="L261" s="9"/>
      <c r="M261" s="9"/>
    </row>
    <row r="262" spans="12:13">
      <c r="L262" s="9"/>
      <c r="M262" s="9"/>
    </row>
    <row r="263" spans="12:13">
      <c r="L263" s="9"/>
      <c r="M263" s="9"/>
    </row>
    <row r="264" spans="12:13">
      <c r="L264" s="9"/>
      <c r="M264" s="9"/>
    </row>
    <row r="265" spans="12:13">
      <c r="L265" s="9"/>
      <c r="M265" s="9"/>
    </row>
    <row r="266" spans="12:13">
      <c r="L266" s="9"/>
      <c r="M266" s="9"/>
    </row>
    <row r="267" spans="12:13">
      <c r="L267" s="9"/>
      <c r="M267" s="9"/>
    </row>
    <row r="268" spans="12:13">
      <c r="L268" s="9"/>
      <c r="M268" s="9"/>
    </row>
    <row r="269" spans="12:13">
      <c r="L269" s="9"/>
      <c r="M269" s="9"/>
    </row>
    <row r="270" spans="12:13">
      <c r="L270" s="9"/>
      <c r="M270" s="9"/>
    </row>
    <row r="271" spans="12:13">
      <c r="L271" s="9"/>
      <c r="M271" s="9"/>
    </row>
    <row r="272" spans="12:13">
      <c r="L272" s="9"/>
      <c r="M272" s="9"/>
    </row>
    <row r="273" spans="12:13">
      <c r="L273" s="9"/>
      <c r="M273" s="9"/>
    </row>
    <row r="274" spans="12:13">
      <c r="L274" s="9"/>
      <c r="M274" s="9"/>
    </row>
    <row r="275" spans="12:13">
      <c r="L275" s="9"/>
      <c r="M275" s="9"/>
    </row>
    <row r="276" spans="12:13">
      <c r="L276" s="9"/>
      <c r="M276" s="9"/>
    </row>
    <row r="277" spans="12:13">
      <c r="L277" s="9"/>
      <c r="M277" s="9"/>
    </row>
    <row r="278" spans="12:13">
      <c r="L278" s="9"/>
      <c r="M278" s="9"/>
    </row>
    <row r="279" spans="12:13">
      <c r="L279" s="9"/>
      <c r="M279" s="9"/>
    </row>
    <row r="280" spans="12:13">
      <c r="L280" s="9"/>
      <c r="M280" s="9"/>
    </row>
    <row r="281" spans="12:13">
      <c r="L281" s="9"/>
      <c r="M281" s="9"/>
    </row>
    <row r="282" spans="12:13">
      <c r="L282" s="9"/>
      <c r="M282" s="9"/>
    </row>
    <row r="283" spans="12:13">
      <c r="L283" s="9"/>
      <c r="M283" s="9"/>
    </row>
    <row r="284" spans="12:13">
      <c r="L284" s="9"/>
      <c r="M284" s="9"/>
    </row>
    <row r="285" spans="12:13">
      <c r="L285" s="9"/>
      <c r="M285" s="9"/>
    </row>
    <row r="286" spans="12:13">
      <c r="L286" s="9"/>
      <c r="M286" s="9"/>
    </row>
    <row r="287" spans="12:13">
      <c r="L287" s="9"/>
      <c r="M287" s="9"/>
    </row>
    <row r="288" spans="12:13">
      <c r="L288" s="9"/>
      <c r="M288" s="9"/>
    </row>
    <row r="289" spans="12:13">
      <c r="L289" s="9"/>
      <c r="M289" s="9"/>
    </row>
    <row r="290" spans="12:13">
      <c r="L290" s="9"/>
      <c r="M290" s="9"/>
    </row>
    <row r="291" spans="12:13">
      <c r="L291" s="9"/>
      <c r="M291" s="9"/>
    </row>
    <row r="292" spans="12:13">
      <c r="L292" s="9"/>
      <c r="M292" s="9"/>
    </row>
    <row r="293" spans="12:13">
      <c r="L293" s="9"/>
      <c r="M293" s="9"/>
    </row>
    <row r="294" spans="12:13">
      <c r="L294" s="9"/>
      <c r="M294" s="9"/>
    </row>
    <row r="295" spans="12:13">
      <c r="L295" s="9"/>
      <c r="M295" s="9"/>
    </row>
    <row r="296" spans="12:13">
      <c r="L296" s="9"/>
      <c r="M296" s="9"/>
    </row>
    <row r="297" spans="12:13">
      <c r="L297" s="9"/>
      <c r="M297" s="9"/>
    </row>
    <row r="298" spans="12:13">
      <c r="L298" s="9"/>
      <c r="M298" s="9"/>
    </row>
    <row r="299" spans="12:13">
      <c r="L299" s="9"/>
      <c r="M299" s="9"/>
    </row>
    <row r="300" spans="12:13">
      <c r="L300" s="9"/>
      <c r="M300" s="9"/>
    </row>
    <row r="301" spans="12:13">
      <c r="L301" s="9"/>
      <c r="M301" s="9"/>
    </row>
    <row r="302" spans="12:13">
      <c r="L302" s="9"/>
      <c r="M302" s="9"/>
    </row>
    <row r="303" spans="12:13">
      <c r="L303" s="9"/>
      <c r="M303" s="9"/>
    </row>
    <row r="304" spans="12:13">
      <c r="L304" s="9"/>
      <c r="M304" s="9"/>
    </row>
    <row r="305" spans="12:13">
      <c r="L305" s="9"/>
      <c r="M305" s="9"/>
    </row>
    <row r="306" spans="12:13">
      <c r="L306" s="9"/>
      <c r="M306" s="9"/>
    </row>
    <row r="307" spans="12:13">
      <c r="L307" s="9"/>
      <c r="M307" s="9"/>
    </row>
    <row r="308" spans="12:13">
      <c r="L308" s="9"/>
      <c r="M308" s="9"/>
    </row>
    <row r="309" spans="12:13">
      <c r="L309" s="9"/>
      <c r="M309" s="9"/>
    </row>
    <row r="310" spans="12:13">
      <c r="L310" s="9"/>
      <c r="M310" s="9"/>
    </row>
    <row r="311" spans="12:13">
      <c r="L311" s="9"/>
      <c r="M311" s="9"/>
    </row>
    <row r="312" spans="12:13">
      <c r="L312" s="9"/>
      <c r="M312" s="9"/>
    </row>
    <row r="313" spans="12:13">
      <c r="L313" s="9"/>
      <c r="M313" s="9"/>
    </row>
    <row r="314" spans="12:13">
      <c r="L314" s="9"/>
      <c r="M314" s="9"/>
    </row>
    <row r="315" spans="12:13">
      <c r="L315" s="9"/>
      <c r="M315" s="9"/>
    </row>
    <row r="316" spans="12:13">
      <c r="L316" s="9"/>
      <c r="M316" s="9"/>
    </row>
    <row r="317" spans="12:13">
      <c r="L317" s="9"/>
      <c r="M317" s="9"/>
    </row>
    <row r="318" spans="12:13">
      <c r="L318" s="9"/>
      <c r="M318" s="9"/>
    </row>
    <row r="319" spans="12:13">
      <c r="L319" s="9"/>
      <c r="M319" s="9"/>
    </row>
    <row r="320" spans="12:13">
      <c r="L320" s="9"/>
      <c r="M320" s="9"/>
    </row>
    <row r="321" spans="12:13">
      <c r="L321" s="9"/>
      <c r="M321" s="9"/>
    </row>
    <row r="322" spans="12:13">
      <c r="L322" s="9"/>
      <c r="M322" s="9"/>
    </row>
    <row r="323" spans="12:13">
      <c r="L323" s="9"/>
      <c r="M323" s="9"/>
    </row>
    <row r="324" spans="12:13">
      <c r="L324" s="9"/>
      <c r="M324" s="9"/>
    </row>
    <row r="325" spans="12:13">
      <c r="L325" s="9"/>
      <c r="M325" s="9"/>
    </row>
    <row r="326" spans="12:13">
      <c r="L326" s="9"/>
      <c r="M326" s="9"/>
    </row>
    <row r="327" spans="12:13">
      <c r="L327" s="9"/>
      <c r="M327" s="9"/>
    </row>
    <row r="328" spans="12:13">
      <c r="L328" s="9"/>
      <c r="M328" s="9"/>
    </row>
    <row r="329" spans="12:13">
      <c r="L329" s="9"/>
      <c r="M329" s="9"/>
    </row>
    <row r="330" spans="12:13">
      <c r="L330" s="9"/>
      <c r="M330" s="9"/>
    </row>
    <row r="331" spans="12:13">
      <c r="L331" s="9"/>
      <c r="M331" s="9"/>
    </row>
    <row r="332" spans="12:13">
      <c r="L332" s="9"/>
      <c r="M332" s="9"/>
    </row>
    <row r="333" spans="12:13">
      <c r="L333" s="9"/>
      <c r="M333" s="9"/>
    </row>
    <row r="334" spans="12:13">
      <c r="L334" s="9"/>
      <c r="M334" s="9"/>
    </row>
    <row r="335" spans="12:13">
      <c r="L335" s="9"/>
      <c r="M335" s="9"/>
    </row>
    <row r="336" spans="12:13">
      <c r="L336" s="9"/>
      <c r="M336" s="9"/>
    </row>
    <row r="337" spans="12:13">
      <c r="L337" s="9"/>
      <c r="M337" s="9"/>
    </row>
    <row r="338" spans="12:13">
      <c r="L338" s="9"/>
      <c r="M338" s="9"/>
    </row>
    <row r="339" spans="12:13">
      <c r="L339" s="9"/>
      <c r="M339" s="9"/>
    </row>
    <row r="340" spans="12:13">
      <c r="L340" s="9"/>
      <c r="M340" s="9"/>
    </row>
    <row r="341" spans="12:13">
      <c r="L341" s="9"/>
      <c r="M341" s="9"/>
    </row>
    <row r="342" spans="12:13">
      <c r="L342" s="9"/>
      <c r="M342" s="9"/>
    </row>
    <row r="343" spans="12:13">
      <c r="L343" s="9"/>
      <c r="M343" s="9"/>
    </row>
    <row r="344" spans="12:13">
      <c r="L344" s="9"/>
      <c r="M344" s="9"/>
    </row>
    <row r="345" spans="12:13">
      <c r="L345" s="9"/>
      <c r="M345" s="9"/>
    </row>
    <row r="346" spans="12:13">
      <c r="L346" s="9"/>
      <c r="M346" s="9"/>
    </row>
    <row r="347" spans="12:13">
      <c r="L347" s="9"/>
      <c r="M347" s="9"/>
    </row>
    <row r="348" spans="12:13">
      <c r="L348" s="9"/>
      <c r="M348" s="9"/>
    </row>
    <row r="349" spans="12:13">
      <c r="L349" s="9"/>
      <c r="M349" s="9"/>
    </row>
    <row r="350" spans="12:13">
      <c r="L350" s="9"/>
      <c r="M350" s="9"/>
    </row>
    <row r="351" spans="12:13">
      <c r="L351" s="9"/>
      <c r="M351" s="9"/>
    </row>
    <row r="352" spans="12:13">
      <c r="L352" s="9"/>
      <c r="M352" s="9"/>
    </row>
    <row r="353" spans="12:13">
      <c r="L353" s="9"/>
      <c r="M353" s="9"/>
    </row>
    <row r="354" spans="12:13">
      <c r="L354" s="9"/>
      <c r="M354" s="9"/>
    </row>
    <row r="355" spans="12:13">
      <c r="L355" s="9"/>
      <c r="M355" s="9"/>
    </row>
    <row r="356" spans="12:13">
      <c r="L356" s="9"/>
      <c r="M356" s="9"/>
    </row>
    <row r="357" spans="12:13">
      <c r="L357" s="9"/>
      <c r="M357" s="9"/>
    </row>
    <row r="358" spans="12:13">
      <c r="L358" s="9"/>
      <c r="M358" s="9"/>
    </row>
    <row r="359" spans="12:13">
      <c r="L359" s="9"/>
      <c r="M359" s="9"/>
    </row>
    <row r="360" spans="12:13">
      <c r="L360" s="9"/>
      <c r="M360" s="9"/>
    </row>
    <row r="361" spans="12:13">
      <c r="L361" s="9"/>
      <c r="M361" s="9"/>
    </row>
    <row r="362" spans="12:13">
      <c r="L362" s="9"/>
      <c r="M362" s="9"/>
    </row>
    <row r="363" spans="12:13">
      <c r="L363" s="9"/>
      <c r="M363" s="9"/>
    </row>
    <row r="364" spans="12:13">
      <c r="L364" s="9"/>
      <c r="M364" s="9"/>
    </row>
    <row r="365" spans="12:13">
      <c r="L365" s="9"/>
      <c r="M365" s="9"/>
    </row>
    <row r="366" spans="12:13">
      <c r="L366" s="9"/>
      <c r="M366" s="9"/>
    </row>
    <row r="367" spans="12:13">
      <c r="L367" s="9"/>
      <c r="M367" s="9"/>
    </row>
    <row r="368" spans="12:13">
      <c r="L368" s="9"/>
      <c r="M368" s="9"/>
    </row>
    <row r="369" spans="12:13">
      <c r="L369" s="9"/>
      <c r="M369" s="9"/>
    </row>
    <row r="370" spans="12:13">
      <c r="L370" s="9"/>
      <c r="M370" s="9"/>
    </row>
    <row r="371" spans="12:13">
      <c r="L371" s="9"/>
      <c r="M371" s="9"/>
    </row>
    <row r="372" spans="12:13">
      <c r="L372" s="9"/>
      <c r="M372" s="9"/>
    </row>
    <row r="373" spans="12:13">
      <c r="L373" s="9"/>
      <c r="M373" s="9"/>
    </row>
    <row r="374" spans="12:13">
      <c r="L374" s="9"/>
      <c r="M374" s="9"/>
    </row>
    <row r="375" spans="12:13">
      <c r="L375" s="9"/>
      <c r="M375" s="9"/>
    </row>
    <row r="376" spans="12:13">
      <c r="L376" s="9"/>
      <c r="M376" s="9"/>
    </row>
    <row r="377" spans="12:13">
      <c r="L377" s="9"/>
      <c r="M377" s="9"/>
    </row>
  </sheetData>
  <mergeCells count="53">
    <mergeCell ref="A1:M1"/>
    <mergeCell ref="A2:A3"/>
    <mergeCell ref="B2:B3"/>
    <mergeCell ref="C2:E2"/>
    <mergeCell ref="F2:H2"/>
    <mergeCell ref="I2:K2"/>
    <mergeCell ref="L2:L3"/>
    <mergeCell ref="M2:M3"/>
    <mergeCell ref="A159:E159"/>
    <mergeCell ref="N2:N3"/>
    <mergeCell ref="A150:E150"/>
    <mergeCell ref="F150:J150"/>
    <mergeCell ref="A151:E151"/>
    <mergeCell ref="A152:J152"/>
    <mergeCell ref="A153:E153"/>
    <mergeCell ref="A154:E154"/>
    <mergeCell ref="A155:E155"/>
    <mergeCell ref="A156:J156"/>
    <mergeCell ref="A157:E157"/>
    <mergeCell ref="A158:E158"/>
    <mergeCell ref="A160:J160"/>
    <mergeCell ref="A161:E161"/>
    <mergeCell ref="A162:E162"/>
    <mergeCell ref="A163:E163"/>
    <mergeCell ref="A164:E164"/>
    <mergeCell ref="O166:T166"/>
    <mergeCell ref="U166:V167"/>
    <mergeCell ref="C167:D167"/>
    <mergeCell ref="E167:F167"/>
    <mergeCell ref="G167:H167"/>
    <mergeCell ref="I167:J167"/>
    <mergeCell ref="K167:L167"/>
    <mergeCell ref="M167:N167"/>
    <mergeCell ref="O167:P167"/>
    <mergeCell ref="Q167:R167"/>
    <mergeCell ref="C166:H166"/>
    <mergeCell ref="I166:N166"/>
    <mergeCell ref="S175:T175"/>
    <mergeCell ref="U175:V175"/>
    <mergeCell ref="A177:B177"/>
    <mergeCell ref="A179:B179"/>
    <mergeCell ref="S167:T167"/>
    <mergeCell ref="A175:B175"/>
    <mergeCell ref="C175:D175"/>
    <mergeCell ref="E175:F175"/>
    <mergeCell ref="G175:H175"/>
    <mergeCell ref="I175:J175"/>
    <mergeCell ref="K175:L175"/>
    <mergeCell ref="M175:N175"/>
    <mergeCell ref="O175:P175"/>
    <mergeCell ref="Q175:R175"/>
    <mergeCell ref="A166:A167"/>
    <mergeCell ref="B166:B167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165"/>
  <sheetViews>
    <sheetView zoomScale="40" zoomScaleNormal="40" workbookViewId="0">
      <selection activeCell="Q12" sqref="Q12"/>
    </sheetView>
  </sheetViews>
  <sheetFormatPr defaultColWidth="9" defaultRowHeight="24"/>
  <cols>
    <col min="1" max="1" width="9" style="1"/>
    <col min="2" max="2" width="10" style="1" customWidth="1"/>
    <col min="3" max="3" width="16.83203125" style="1" customWidth="1"/>
    <col min="4" max="4" width="10.58203125" style="1" customWidth="1"/>
    <col min="5" max="5" width="15.58203125" style="1" customWidth="1"/>
    <col min="6" max="6" width="14" style="1" customWidth="1"/>
    <col min="7" max="7" width="15.58203125" style="1" customWidth="1"/>
    <col min="8" max="9" width="12.58203125" style="1" customWidth="1"/>
    <col min="10" max="10" width="17.58203125" style="1" customWidth="1"/>
    <col min="11" max="11" width="16.08203125" style="1" customWidth="1"/>
    <col min="12" max="12" width="16.33203125" style="1" customWidth="1"/>
    <col min="13" max="13" width="9" style="3"/>
    <col min="14" max="14" width="9" style="1"/>
    <col min="15" max="15" width="11.58203125" style="1" customWidth="1"/>
    <col min="16" max="16" width="17.08203125" style="1" customWidth="1"/>
    <col min="17" max="17" width="12.08203125" style="1" customWidth="1"/>
    <col min="18" max="16384" width="9" style="1"/>
  </cols>
  <sheetData>
    <row r="1" spans="1:18" ht="33">
      <c r="A1" s="246" t="s">
        <v>16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18" s="19" customFormat="1" ht="84" customHeight="1">
      <c r="A2" s="86" t="s">
        <v>4</v>
      </c>
      <c r="B2" s="86" t="s">
        <v>5</v>
      </c>
      <c r="C2" s="86" t="s">
        <v>8</v>
      </c>
      <c r="D2" s="86" t="s">
        <v>9</v>
      </c>
      <c r="E2" s="86" t="s">
        <v>75</v>
      </c>
      <c r="F2" s="86" t="s">
        <v>10</v>
      </c>
      <c r="G2" s="86" t="s">
        <v>17</v>
      </c>
      <c r="H2" s="86" t="s">
        <v>18</v>
      </c>
      <c r="I2" s="86" t="s">
        <v>21</v>
      </c>
      <c r="J2" s="86" t="s">
        <v>19</v>
      </c>
      <c r="K2" s="86" t="s">
        <v>20</v>
      </c>
      <c r="L2" s="86" t="s">
        <v>22</v>
      </c>
      <c r="M2" s="18"/>
    </row>
    <row r="3" spans="1:18">
      <c r="A3" s="8">
        <v>6327</v>
      </c>
      <c r="B3" s="8">
        <v>1</v>
      </c>
      <c r="C3" s="5">
        <v>1</v>
      </c>
      <c r="D3" s="5"/>
      <c r="E3" s="5">
        <v>2</v>
      </c>
      <c r="F3" s="5"/>
      <c r="G3" s="5">
        <v>1</v>
      </c>
      <c r="H3" s="5">
        <v>2</v>
      </c>
      <c r="I3" s="5">
        <v>1</v>
      </c>
      <c r="J3" s="5">
        <v>4</v>
      </c>
      <c r="K3" s="5">
        <v>1</v>
      </c>
      <c r="L3" s="5"/>
    </row>
    <row r="4" spans="1:18">
      <c r="A4" s="8">
        <v>6327</v>
      </c>
      <c r="B4" s="8">
        <v>2</v>
      </c>
      <c r="C4" s="5">
        <v>1</v>
      </c>
      <c r="D4" s="5"/>
      <c r="E4" s="5">
        <v>2</v>
      </c>
      <c r="F4" s="5"/>
      <c r="G4" s="5">
        <v>1</v>
      </c>
      <c r="H4" s="5">
        <v>2</v>
      </c>
      <c r="I4" s="5">
        <v>1</v>
      </c>
      <c r="J4" s="5">
        <v>4</v>
      </c>
      <c r="K4" s="5">
        <v>1</v>
      </c>
      <c r="L4" s="5"/>
      <c r="P4" s="103" t="s">
        <v>78</v>
      </c>
      <c r="Q4" s="103">
        <f>COUNTIF(K4:K314,1)</f>
        <v>44</v>
      </c>
      <c r="R4" s="104">
        <f>SUM(Q4*100)/63</f>
        <v>69.841269841269835</v>
      </c>
    </row>
    <row r="5" spans="1:18">
      <c r="A5" s="8">
        <v>6327</v>
      </c>
      <c r="B5" s="8">
        <v>3</v>
      </c>
      <c r="C5" s="5">
        <v>1</v>
      </c>
      <c r="D5" s="5"/>
      <c r="E5" s="5">
        <v>2</v>
      </c>
      <c r="F5" s="5"/>
      <c r="G5" s="5">
        <v>1</v>
      </c>
      <c r="H5" s="5">
        <v>2</v>
      </c>
      <c r="I5" s="5">
        <v>1</v>
      </c>
      <c r="J5" s="5">
        <v>4</v>
      </c>
      <c r="K5" s="5">
        <v>1</v>
      </c>
      <c r="L5" s="5"/>
      <c r="P5" s="105" t="s">
        <v>79</v>
      </c>
      <c r="Q5" s="105">
        <f>COUNTIF(K4:K314,2)</f>
        <v>99</v>
      </c>
      <c r="R5" s="106">
        <f>SUM(Q5*100)/63</f>
        <v>157.14285714285714</v>
      </c>
    </row>
    <row r="6" spans="1:18">
      <c r="A6" s="8">
        <v>6327</v>
      </c>
      <c r="B6" s="8">
        <v>4</v>
      </c>
      <c r="C6" s="5">
        <v>1</v>
      </c>
      <c r="D6" s="5"/>
      <c r="E6" s="5">
        <v>1</v>
      </c>
      <c r="F6" s="5"/>
      <c r="G6" s="5">
        <v>2</v>
      </c>
      <c r="H6" s="5">
        <v>2</v>
      </c>
      <c r="I6" s="5">
        <v>1</v>
      </c>
      <c r="J6" s="5">
        <v>4</v>
      </c>
      <c r="K6" s="5">
        <v>1</v>
      </c>
      <c r="L6" s="5"/>
      <c r="P6" s="107" t="s">
        <v>80</v>
      </c>
      <c r="Q6" s="107">
        <f>COUNTIF(K4:K314,3)</f>
        <v>0</v>
      </c>
      <c r="R6" s="108">
        <f>SUM(Q6*100)/63</f>
        <v>0</v>
      </c>
    </row>
    <row r="7" spans="1:18">
      <c r="A7" s="8">
        <v>6327</v>
      </c>
      <c r="B7" s="8">
        <v>5</v>
      </c>
      <c r="C7" s="5">
        <v>1</v>
      </c>
      <c r="D7" s="5"/>
      <c r="E7" s="5">
        <v>1</v>
      </c>
      <c r="F7" s="5"/>
      <c r="G7" s="5">
        <v>2</v>
      </c>
      <c r="H7" s="5">
        <v>2</v>
      </c>
      <c r="I7" s="5">
        <v>1</v>
      </c>
      <c r="J7" s="5">
        <v>4</v>
      </c>
      <c r="K7" s="5">
        <v>1</v>
      </c>
      <c r="L7" s="5"/>
      <c r="P7" s="109" t="s">
        <v>81</v>
      </c>
      <c r="Q7" s="109">
        <f>COUNTIF(K4:K314,4)</f>
        <v>0</v>
      </c>
      <c r="R7" s="110">
        <f>SUM(Q7*100)/63</f>
        <v>0</v>
      </c>
    </row>
    <row r="8" spans="1:18">
      <c r="A8" s="8">
        <v>6327</v>
      </c>
      <c r="B8" s="8">
        <v>6</v>
      </c>
      <c r="C8" s="5">
        <v>1</v>
      </c>
      <c r="D8" s="5"/>
      <c r="E8" s="5">
        <v>1</v>
      </c>
      <c r="F8" s="5"/>
      <c r="G8" s="5">
        <v>2</v>
      </c>
      <c r="H8" s="5">
        <v>2</v>
      </c>
      <c r="I8" s="5">
        <v>1</v>
      </c>
      <c r="J8" s="5">
        <v>4</v>
      </c>
      <c r="K8" s="5">
        <v>1</v>
      </c>
      <c r="L8" s="5"/>
    </row>
    <row r="9" spans="1:18">
      <c r="A9" s="8">
        <v>6327</v>
      </c>
      <c r="B9" s="8">
        <v>7</v>
      </c>
      <c r="C9" s="5">
        <v>1</v>
      </c>
      <c r="D9" s="5"/>
      <c r="E9" s="5">
        <v>1</v>
      </c>
      <c r="F9" s="5"/>
      <c r="G9" s="5">
        <v>2</v>
      </c>
      <c r="H9" s="5">
        <v>2</v>
      </c>
      <c r="I9" s="5">
        <v>1</v>
      </c>
      <c r="J9" s="5">
        <v>4</v>
      </c>
      <c r="K9" s="5">
        <v>1</v>
      </c>
      <c r="L9" s="5"/>
    </row>
    <row r="10" spans="1:18">
      <c r="A10" s="8">
        <v>6327</v>
      </c>
      <c r="B10" s="8">
        <v>8</v>
      </c>
      <c r="C10" s="5">
        <v>1</v>
      </c>
      <c r="D10" s="5"/>
      <c r="E10" s="5">
        <v>1</v>
      </c>
      <c r="F10" s="5"/>
      <c r="G10" s="5">
        <v>1</v>
      </c>
      <c r="H10" s="5">
        <v>2</v>
      </c>
      <c r="I10" s="5">
        <v>1</v>
      </c>
      <c r="J10" s="5">
        <v>4</v>
      </c>
      <c r="K10" s="5">
        <v>1</v>
      </c>
      <c r="L10" s="5"/>
    </row>
    <row r="11" spans="1:18">
      <c r="A11" s="8">
        <v>6327</v>
      </c>
      <c r="B11" s="8">
        <v>9</v>
      </c>
      <c r="C11" s="5">
        <v>1</v>
      </c>
      <c r="D11" s="5"/>
      <c r="E11" s="5">
        <v>1</v>
      </c>
      <c r="F11" s="5"/>
      <c r="G11" s="5">
        <v>1</v>
      </c>
      <c r="H11" s="5">
        <v>2</v>
      </c>
      <c r="I11" s="5">
        <v>1</v>
      </c>
      <c r="J11" s="5">
        <v>4</v>
      </c>
      <c r="K11" s="5">
        <v>1</v>
      </c>
      <c r="L11" s="5"/>
    </row>
    <row r="12" spans="1:18">
      <c r="A12" s="8">
        <v>6327</v>
      </c>
      <c r="B12" s="8">
        <v>10</v>
      </c>
      <c r="C12" s="5">
        <v>1</v>
      </c>
      <c r="D12" s="5"/>
      <c r="E12" s="5">
        <v>1</v>
      </c>
      <c r="F12" s="5"/>
      <c r="G12" s="5">
        <v>2</v>
      </c>
      <c r="H12" s="5">
        <v>2</v>
      </c>
      <c r="I12" s="5">
        <v>1</v>
      </c>
      <c r="J12" s="5">
        <v>4</v>
      </c>
      <c r="K12" s="5">
        <v>1</v>
      </c>
      <c r="L12" s="5"/>
    </row>
    <row r="13" spans="1:18">
      <c r="A13" s="8">
        <v>6327</v>
      </c>
      <c r="B13" s="8">
        <v>11</v>
      </c>
      <c r="C13" s="5">
        <v>1</v>
      </c>
      <c r="D13" s="5"/>
      <c r="E13" s="5">
        <v>1</v>
      </c>
      <c r="F13" s="5"/>
      <c r="G13" s="5">
        <v>2</v>
      </c>
      <c r="H13" s="5">
        <v>2</v>
      </c>
      <c r="I13" s="5">
        <v>1</v>
      </c>
      <c r="J13" s="5">
        <v>4</v>
      </c>
      <c r="K13" s="5">
        <v>1</v>
      </c>
      <c r="L13" s="5"/>
    </row>
    <row r="14" spans="1:18">
      <c r="A14" s="8">
        <v>6327</v>
      </c>
      <c r="B14" s="8">
        <v>12</v>
      </c>
      <c r="C14" s="5">
        <v>1</v>
      </c>
      <c r="D14" s="5"/>
      <c r="E14" s="5">
        <v>1</v>
      </c>
      <c r="F14" s="5"/>
      <c r="G14" s="5">
        <v>2</v>
      </c>
      <c r="H14" s="5">
        <v>2</v>
      </c>
      <c r="I14" s="5">
        <v>1</v>
      </c>
      <c r="J14" s="5">
        <v>4</v>
      </c>
      <c r="K14" s="5">
        <v>1</v>
      </c>
      <c r="L14" s="5"/>
    </row>
    <row r="15" spans="1:18">
      <c r="A15" s="8">
        <v>6327</v>
      </c>
      <c r="B15" s="8">
        <v>13</v>
      </c>
      <c r="C15" s="5">
        <v>1</v>
      </c>
      <c r="D15" s="5"/>
      <c r="E15" s="5">
        <v>1</v>
      </c>
      <c r="F15" s="5"/>
      <c r="G15" s="5">
        <v>2</v>
      </c>
      <c r="H15" s="5">
        <v>2</v>
      </c>
      <c r="I15" s="5">
        <v>1</v>
      </c>
      <c r="J15" s="5">
        <v>4</v>
      </c>
      <c r="K15" s="5">
        <v>1</v>
      </c>
      <c r="L15" s="5"/>
    </row>
    <row r="16" spans="1:18">
      <c r="A16" s="8">
        <v>6327</v>
      </c>
      <c r="B16" s="8">
        <v>14</v>
      </c>
      <c r="C16" s="5">
        <v>1</v>
      </c>
      <c r="D16" s="5"/>
      <c r="E16" s="5">
        <v>1</v>
      </c>
      <c r="F16" s="5"/>
      <c r="G16" s="5">
        <v>1</v>
      </c>
      <c r="H16" s="5">
        <v>2</v>
      </c>
      <c r="I16" s="5">
        <v>1</v>
      </c>
      <c r="J16" s="5">
        <v>4</v>
      </c>
      <c r="K16" s="5">
        <v>1</v>
      </c>
      <c r="L16" s="5"/>
    </row>
    <row r="17" spans="1:12">
      <c r="A17" s="8">
        <v>6327</v>
      </c>
      <c r="B17" s="8">
        <v>15</v>
      </c>
      <c r="C17" s="5">
        <v>1</v>
      </c>
      <c r="D17" s="5"/>
      <c r="E17" s="5">
        <v>1</v>
      </c>
      <c r="F17" s="5"/>
      <c r="G17" s="5">
        <v>2</v>
      </c>
      <c r="H17" s="5">
        <v>2</v>
      </c>
      <c r="I17" s="5">
        <v>1</v>
      </c>
      <c r="J17" s="5">
        <v>4</v>
      </c>
      <c r="K17" s="5">
        <v>1</v>
      </c>
      <c r="L17" s="5"/>
    </row>
    <row r="18" spans="1:12">
      <c r="A18" s="8">
        <v>6327</v>
      </c>
      <c r="B18" s="8">
        <v>16</v>
      </c>
      <c r="C18" s="5">
        <v>1</v>
      </c>
      <c r="D18" s="5"/>
      <c r="E18" s="5">
        <v>1</v>
      </c>
      <c r="F18" s="5"/>
      <c r="G18" s="5">
        <v>1</v>
      </c>
      <c r="H18" s="5">
        <v>2</v>
      </c>
      <c r="I18" s="5">
        <v>1</v>
      </c>
      <c r="J18" s="5">
        <v>4</v>
      </c>
      <c r="K18" s="5">
        <v>1</v>
      </c>
      <c r="L18" s="5"/>
    </row>
    <row r="19" spans="1:12">
      <c r="A19" s="8">
        <v>6327</v>
      </c>
      <c r="B19" s="8">
        <v>17</v>
      </c>
      <c r="C19" s="5">
        <v>1</v>
      </c>
      <c r="D19" s="5"/>
      <c r="E19" s="5">
        <v>1</v>
      </c>
      <c r="F19" s="5"/>
      <c r="G19" s="5">
        <v>2</v>
      </c>
      <c r="H19" s="5">
        <v>2</v>
      </c>
      <c r="I19" s="5">
        <v>1</v>
      </c>
      <c r="J19" s="5">
        <v>4</v>
      </c>
      <c r="K19" s="5">
        <v>1</v>
      </c>
      <c r="L19" s="5"/>
    </row>
    <row r="20" spans="1:12">
      <c r="A20" s="8">
        <v>6327</v>
      </c>
      <c r="B20" s="8">
        <v>18</v>
      </c>
      <c r="C20" s="5">
        <v>1</v>
      </c>
      <c r="D20" s="5"/>
      <c r="E20" s="5">
        <v>1</v>
      </c>
      <c r="F20" s="5"/>
      <c r="G20" s="5">
        <v>1</v>
      </c>
      <c r="H20" s="5">
        <v>2</v>
      </c>
      <c r="I20" s="5">
        <v>1</v>
      </c>
      <c r="J20" s="5">
        <v>4</v>
      </c>
      <c r="K20" s="5">
        <v>1</v>
      </c>
      <c r="L20" s="5"/>
    </row>
    <row r="21" spans="1:12">
      <c r="A21" s="8">
        <v>6327</v>
      </c>
      <c r="B21" s="8">
        <v>19</v>
      </c>
      <c r="C21" s="5">
        <v>1</v>
      </c>
      <c r="D21" s="5"/>
      <c r="E21" s="5">
        <v>1</v>
      </c>
      <c r="F21" s="5"/>
      <c r="G21" s="5">
        <v>2</v>
      </c>
      <c r="H21" s="5">
        <v>2</v>
      </c>
      <c r="I21" s="5">
        <v>1</v>
      </c>
      <c r="J21" s="5">
        <v>4</v>
      </c>
      <c r="K21" s="5">
        <v>1</v>
      </c>
      <c r="L21" s="5"/>
    </row>
    <row r="22" spans="1:12">
      <c r="A22" s="8">
        <v>6327</v>
      </c>
      <c r="B22" s="8">
        <v>20</v>
      </c>
      <c r="C22" s="5">
        <v>1</v>
      </c>
      <c r="D22" s="5"/>
      <c r="E22" s="5">
        <v>1</v>
      </c>
      <c r="F22" s="5"/>
      <c r="G22" s="5">
        <v>2</v>
      </c>
      <c r="H22" s="5">
        <v>2</v>
      </c>
      <c r="I22" s="5">
        <v>1</v>
      </c>
      <c r="J22" s="5">
        <v>4</v>
      </c>
      <c r="K22" s="5">
        <v>1</v>
      </c>
      <c r="L22" s="5"/>
    </row>
    <row r="23" spans="1:12">
      <c r="A23" s="8">
        <v>6327</v>
      </c>
      <c r="B23" s="8">
        <v>21</v>
      </c>
      <c r="C23" s="5">
        <v>1</v>
      </c>
      <c r="D23" s="5"/>
      <c r="E23" s="5">
        <v>1</v>
      </c>
      <c r="F23" s="5"/>
      <c r="G23" s="5">
        <v>2</v>
      </c>
      <c r="H23" s="5">
        <v>2</v>
      </c>
      <c r="I23" s="5">
        <v>1</v>
      </c>
      <c r="J23" s="5">
        <v>4</v>
      </c>
      <c r="K23" s="5">
        <v>1</v>
      </c>
      <c r="L23" s="5"/>
    </row>
    <row r="24" spans="1:12">
      <c r="A24" s="8">
        <v>6327</v>
      </c>
      <c r="B24" s="8">
        <v>22</v>
      </c>
      <c r="C24" s="5">
        <v>1</v>
      </c>
      <c r="D24" s="5"/>
      <c r="E24" s="5">
        <v>1</v>
      </c>
      <c r="F24" s="5"/>
      <c r="G24" s="5">
        <v>2</v>
      </c>
      <c r="H24" s="5">
        <v>2</v>
      </c>
      <c r="I24" s="5">
        <v>1</v>
      </c>
      <c r="J24" s="5">
        <v>4</v>
      </c>
      <c r="K24" s="5">
        <v>1</v>
      </c>
      <c r="L24" s="5"/>
    </row>
    <row r="25" spans="1:12">
      <c r="A25" s="8">
        <v>6327</v>
      </c>
      <c r="B25" s="8">
        <v>23</v>
      </c>
      <c r="C25" s="5">
        <v>1</v>
      </c>
      <c r="D25" s="5"/>
      <c r="E25" s="5">
        <v>1</v>
      </c>
      <c r="F25" s="5"/>
      <c r="G25" s="5">
        <v>1</v>
      </c>
      <c r="H25" s="5">
        <v>2</v>
      </c>
      <c r="I25" s="5">
        <v>1</v>
      </c>
      <c r="J25" s="5">
        <v>4</v>
      </c>
      <c r="K25" s="5">
        <v>1</v>
      </c>
      <c r="L25" s="5"/>
    </row>
    <row r="26" spans="1:12">
      <c r="A26" s="8">
        <v>6327</v>
      </c>
      <c r="B26" s="8">
        <v>24</v>
      </c>
      <c r="C26" s="5">
        <v>1</v>
      </c>
      <c r="D26" s="5"/>
      <c r="E26" s="5">
        <v>1</v>
      </c>
      <c r="F26" s="5"/>
      <c r="G26" s="5">
        <v>2</v>
      </c>
      <c r="H26" s="5">
        <v>2</v>
      </c>
      <c r="I26" s="5">
        <v>1</v>
      </c>
      <c r="J26" s="5">
        <v>4</v>
      </c>
      <c r="K26" s="5">
        <v>1</v>
      </c>
      <c r="L26" s="5"/>
    </row>
    <row r="27" spans="1:12">
      <c r="A27" s="8">
        <v>6327</v>
      </c>
      <c r="B27" s="8">
        <v>25</v>
      </c>
      <c r="C27" s="5">
        <v>1</v>
      </c>
      <c r="D27" s="5"/>
      <c r="E27" s="5">
        <v>1</v>
      </c>
      <c r="F27" s="5"/>
      <c r="G27" s="5">
        <v>2</v>
      </c>
      <c r="H27" s="5">
        <v>2</v>
      </c>
      <c r="I27" s="5">
        <v>1</v>
      </c>
      <c r="J27" s="5">
        <v>4</v>
      </c>
      <c r="K27" s="5">
        <v>1</v>
      </c>
      <c r="L27" s="5"/>
    </row>
    <row r="28" spans="1:12">
      <c r="A28" s="8">
        <v>6327</v>
      </c>
      <c r="B28" s="8">
        <v>26</v>
      </c>
      <c r="C28" s="5">
        <v>1</v>
      </c>
      <c r="D28" s="5"/>
      <c r="E28" s="5">
        <v>1</v>
      </c>
      <c r="F28" s="5"/>
      <c r="G28" s="5">
        <v>1</v>
      </c>
      <c r="H28" s="5">
        <v>2</v>
      </c>
      <c r="I28" s="5">
        <v>1</v>
      </c>
      <c r="J28" s="5">
        <v>4</v>
      </c>
      <c r="K28" s="5">
        <v>1</v>
      </c>
      <c r="L28" s="5"/>
    </row>
    <row r="29" spans="1:12">
      <c r="A29" s="8">
        <v>6327</v>
      </c>
      <c r="B29" s="8">
        <v>27</v>
      </c>
      <c r="C29" s="5">
        <v>1</v>
      </c>
      <c r="D29" s="5"/>
      <c r="E29" s="5">
        <v>1</v>
      </c>
      <c r="F29" s="5"/>
      <c r="G29" s="5">
        <v>1</v>
      </c>
      <c r="H29" s="5">
        <v>2</v>
      </c>
      <c r="I29" s="5">
        <v>1</v>
      </c>
      <c r="J29" s="5">
        <v>4</v>
      </c>
      <c r="K29" s="5">
        <v>1</v>
      </c>
      <c r="L29" s="5"/>
    </row>
    <row r="30" spans="1:12">
      <c r="A30" s="8">
        <v>6327</v>
      </c>
      <c r="B30" s="8">
        <v>28</v>
      </c>
      <c r="C30" s="5">
        <v>1</v>
      </c>
      <c r="D30" s="5"/>
      <c r="E30" s="5">
        <v>1</v>
      </c>
      <c r="F30" s="5"/>
      <c r="G30" s="5">
        <v>1</v>
      </c>
      <c r="H30" s="5">
        <v>2</v>
      </c>
      <c r="I30" s="5">
        <v>1</v>
      </c>
      <c r="J30" s="5">
        <v>4</v>
      </c>
      <c r="K30" s="5">
        <v>1</v>
      </c>
      <c r="L30" s="5"/>
    </row>
    <row r="31" spans="1:12">
      <c r="A31" s="8">
        <v>6327</v>
      </c>
      <c r="B31" s="8">
        <v>29</v>
      </c>
      <c r="C31" s="5">
        <v>1</v>
      </c>
      <c r="D31" s="5"/>
      <c r="E31" s="5">
        <v>1</v>
      </c>
      <c r="F31" s="5"/>
      <c r="G31" s="5">
        <v>2</v>
      </c>
      <c r="H31" s="5">
        <v>2</v>
      </c>
      <c r="I31" s="5">
        <v>1</v>
      </c>
      <c r="J31" s="5">
        <v>4</v>
      </c>
      <c r="K31" s="5">
        <v>1</v>
      </c>
      <c r="L31" s="5"/>
    </row>
    <row r="32" spans="1:12">
      <c r="A32" s="8">
        <v>6327</v>
      </c>
      <c r="B32" s="8">
        <v>30</v>
      </c>
      <c r="C32" s="5">
        <v>1</v>
      </c>
      <c r="D32" s="5"/>
      <c r="E32" s="5">
        <v>1</v>
      </c>
      <c r="F32" s="5"/>
      <c r="G32" s="5">
        <v>1</v>
      </c>
      <c r="H32" s="5">
        <v>2</v>
      </c>
      <c r="I32" s="5">
        <v>1</v>
      </c>
      <c r="J32" s="5">
        <v>4</v>
      </c>
      <c r="K32" s="5">
        <v>1</v>
      </c>
      <c r="L32" s="5"/>
    </row>
    <row r="33" spans="1:12">
      <c r="A33" s="8">
        <v>6327</v>
      </c>
      <c r="B33" s="8">
        <v>31</v>
      </c>
      <c r="C33" s="5">
        <v>1</v>
      </c>
      <c r="D33" s="5"/>
      <c r="E33" s="5">
        <v>1</v>
      </c>
      <c r="F33" s="5"/>
      <c r="G33" s="5">
        <v>1</v>
      </c>
      <c r="H33" s="5">
        <v>2</v>
      </c>
      <c r="I33" s="5">
        <v>1</v>
      </c>
      <c r="J33" s="5">
        <v>4</v>
      </c>
      <c r="K33" s="5">
        <v>1</v>
      </c>
      <c r="L33" s="5"/>
    </row>
    <row r="34" spans="1:12">
      <c r="A34" s="8">
        <v>6327</v>
      </c>
      <c r="B34" s="8">
        <v>32</v>
      </c>
      <c r="C34" s="5">
        <v>1</v>
      </c>
      <c r="D34" s="5"/>
      <c r="E34" s="5">
        <v>1</v>
      </c>
      <c r="F34" s="5"/>
      <c r="G34" s="5">
        <v>1</v>
      </c>
      <c r="H34" s="5">
        <v>2</v>
      </c>
      <c r="I34" s="5">
        <v>1</v>
      </c>
      <c r="J34" s="5">
        <v>4</v>
      </c>
      <c r="K34" s="5">
        <v>1</v>
      </c>
      <c r="L34" s="5"/>
    </row>
    <row r="35" spans="1:12">
      <c r="A35" s="8">
        <v>6327</v>
      </c>
      <c r="B35" s="8">
        <v>33</v>
      </c>
      <c r="C35" s="5">
        <v>1</v>
      </c>
      <c r="D35" s="5"/>
      <c r="E35" s="5">
        <v>1</v>
      </c>
      <c r="F35" s="5"/>
      <c r="G35" s="5">
        <v>1</v>
      </c>
      <c r="H35" s="5">
        <v>2</v>
      </c>
      <c r="I35" s="5">
        <v>1</v>
      </c>
      <c r="J35" s="5">
        <v>4</v>
      </c>
      <c r="K35" s="5">
        <v>1</v>
      </c>
      <c r="L35" s="5"/>
    </row>
    <row r="36" spans="1:12">
      <c r="A36" s="8">
        <v>6327</v>
      </c>
      <c r="B36" s="8">
        <v>34</v>
      </c>
      <c r="C36" s="5">
        <v>1</v>
      </c>
      <c r="D36" s="5"/>
      <c r="E36" s="5">
        <v>1</v>
      </c>
      <c r="F36" s="5"/>
      <c r="G36" s="5">
        <v>2</v>
      </c>
      <c r="H36" s="5">
        <v>2</v>
      </c>
      <c r="I36" s="5">
        <v>1</v>
      </c>
      <c r="J36" s="5">
        <v>4</v>
      </c>
      <c r="K36" s="5">
        <v>1</v>
      </c>
      <c r="L36" s="5"/>
    </row>
    <row r="37" spans="1:12">
      <c r="A37" s="8">
        <v>6327</v>
      </c>
      <c r="B37" s="8">
        <v>35</v>
      </c>
      <c r="C37" s="5">
        <v>1</v>
      </c>
      <c r="D37" s="5"/>
      <c r="E37" s="5">
        <v>1</v>
      </c>
      <c r="F37" s="5"/>
      <c r="G37" s="5">
        <v>2</v>
      </c>
      <c r="H37" s="5">
        <v>2</v>
      </c>
      <c r="I37" s="5">
        <v>1</v>
      </c>
      <c r="J37" s="5">
        <v>4</v>
      </c>
      <c r="K37" s="5">
        <v>1</v>
      </c>
      <c r="L37" s="5"/>
    </row>
    <row r="38" spans="1:12">
      <c r="A38" s="8">
        <v>6327</v>
      </c>
      <c r="B38" s="8">
        <v>36</v>
      </c>
      <c r="C38" s="5">
        <v>1</v>
      </c>
      <c r="D38" s="5"/>
      <c r="E38" s="5">
        <v>1</v>
      </c>
      <c r="F38" s="5"/>
      <c r="G38" s="5">
        <v>2</v>
      </c>
      <c r="H38" s="5">
        <v>2</v>
      </c>
      <c r="I38" s="5">
        <v>1</v>
      </c>
      <c r="J38" s="5">
        <v>4</v>
      </c>
      <c r="K38" s="5">
        <v>1</v>
      </c>
      <c r="L38" s="5"/>
    </row>
    <row r="39" spans="1:12">
      <c r="A39" s="8">
        <v>6327</v>
      </c>
      <c r="B39" s="8">
        <v>37</v>
      </c>
      <c r="C39" s="5">
        <v>1</v>
      </c>
      <c r="D39" s="5"/>
      <c r="E39" s="5">
        <v>1</v>
      </c>
      <c r="F39" s="5"/>
      <c r="G39" s="5">
        <v>1</v>
      </c>
      <c r="H39" s="5">
        <v>2</v>
      </c>
      <c r="I39" s="5">
        <v>1</v>
      </c>
      <c r="J39" s="5">
        <v>4</v>
      </c>
      <c r="K39" s="5">
        <v>1</v>
      </c>
      <c r="L39" s="5"/>
    </row>
    <row r="40" spans="1:12">
      <c r="A40" s="8">
        <v>6327</v>
      </c>
      <c r="B40" s="8">
        <v>38</v>
      </c>
      <c r="C40" s="5">
        <v>1</v>
      </c>
      <c r="D40" s="5"/>
      <c r="E40" s="5">
        <v>1</v>
      </c>
      <c r="F40" s="5"/>
      <c r="G40" s="5">
        <v>2</v>
      </c>
      <c r="H40" s="5">
        <v>2</v>
      </c>
      <c r="I40" s="5">
        <v>1</v>
      </c>
      <c r="J40" s="5">
        <v>4</v>
      </c>
      <c r="K40" s="5">
        <v>1</v>
      </c>
      <c r="L40" s="5"/>
    </row>
    <row r="41" spans="1:12">
      <c r="A41" s="8">
        <v>6327</v>
      </c>
      <c r="B41" s="8">
        <v>39</v>
      </c>
      <c r="C41" s="5">
        <v>1</v>
      </c>
      <c r="D41" s="5"/>
      <c r="E41" s="5">
        <v>1</v>
      </c>
      <c r="F41" s="5"/>
      <c r="G41" s="5">
        <v>1</v>
      </c>
      <c r="H41" s="5">
        <v>2</v>
      </c>
      <c r="I41" s="5">
        <v>1</v>
      </c>
      <c r="J41" s="5">
        <v>4</v>
      </c>
      <c r="K41" s="5">
        <v>1</v>
      </c>
      <c r="L41" s="5"/>
    </row>
    <row r="42" spans="1:12">
      <c r="A42" s="8">
        <v>6327</v>
      </c>
      <c r="B42" s="8">
        <v>40</v>
      </c>
      <c r="C42" s="5">
        <v>1</v>
      </c>
      <c r="D42" s="5"/>
      <c r="E42" s="5">
        <v>1</v>
      </c>
      <c r="F42" s="5"/>
      <c r="G42" s="5">
        <v>2</v>
      </c>
      <c r="H42" s="5">
        <v>2</v>
      </c>
      <c r="I42" s="5">
        <v>1</v>
      </c>
      <c r="J42" s="5">
        <v>4</v>
      </c>
      <c r="K42" s="5">
        <v>1</v>
      </c>
      <c r="L42" s="5"/>
    </row>
    <row r="43" spans="1:12">
      <c r="A43" s="8">
        <v>6327</v>
      </c>
      <c r="B43" s="8">
        <v>41</v>
      </c>
      <c r="C43" s="5">
        <v>1</v>
      </c>
      <c r="D43" s="5"/>
      <c r="E43" s="5">
        <v>1</v>
      </c>
      <c r="F43" s="5"/>
      <c r="G43" s="5">
        <v>1</v>
      </c>
      <c r="H43" s="5">
        <v>2</v>
      </c>
      <c r="I43" s="5">
        <v>1</v>
      </c>
      <c r="J43" s="5">
        <v>4</v>
      </c>
      <c r="K43" s="5">
        <v>1</v>
      </c>
      <c r="L43" s="5"/>
    </row>
    <row r="44" spans="1:12">
      <c r="A44" s="8">
        <v>6327</v>
      </c>
      <c r="B44" s="8">
        <v>42</v>
      </c>
      <c r="C44" s="5">
        <v>1</v>
      </c>
      <c r="D44" s="5"/>
      <c r="E44" s="5">
        <v>1</v>
      </c>
      <c r="F44" s="5"/>
      <c r="G44" s="5">
        <v>2</v>
      </c>
      <c r="H44" s="5">
        <v>2</v>
      </c>
      <c r="I44" s="5">
        <v>1</v>
      </c>
      <c r="J44" s="5">
        <v>4</v>
      </c>
      <c r="K44" s="5">
        <v>1</v>
      </c>
      <c r="L44" s="5"/>
    </row>
    <row r="45" spans="1:12">
      <c r="A45" s="8">
        <v>6327</v>
      </c>
      <c r="B45" s="8">
        <v>43</v>
      </c>
      <c r="C45" s="5">
        <v>1</v>
      </c>
      <c r="D45" s="5"/>
      <c r="E45" s="5">
        <v>1</v>
      </c>
      <c r="F45" s="5"/>
      <c r="G45" s="5">
        <v>2</v>
      </c>
      <c r="H45" s="5">
        <v>2</v>
      </c>
      <c r="I45" s="5">
        <v>1</v>
      </c>
      <c r="J45" s="5">
        <v>4</v>
      </c>
      <c r="K45" s="5">
        <v>1</v>
      </c>
      <c r="L45" s="5"/>
    </row>
    <row r="46" spans="1:12">
      <c r="A46" s="8">
        <v>6327</v>
      </c>
      <c r="B46" s="8">
        <v>44</v>
      </c>
      <c r="C46" s="5">
        <v>1</v>
      </c>
      <c r="D46" s="5"/>
      <c r="E46" s="5">
        <v>1</v>
      </c>
      <c r="F46" s="5"/>
      <c r="G46" s="5">
        <v>1</v>
      </c>
      <c r="H46" s="5">
        <v>2</v>
      </c>
      <c r="I46" s="5">
        <v>1</v>
      </c>
      <c r="J46" s="5">
        <v>4</v>
      </c>
      <c r="K46" s="5">
        <v>1</v>
      </c>
      <c r="L46" s="5"/>
    </row>
    <row r="47" spans="1:12">
      <c r="A47" s="8">
        <v>6327</v>
      </c>
      <c r="B47" s="8">
        <v>45</v>
      </c>
      <c r="C47" s="5">
        <v>1</v>
      </c>
      <c r="D47" s="5"/>
      <c r="E47" s="5">
        <v>1</v>
      </c>
      <c r="F47" s="5"/>
      <c r="G47" s="5">
        <v>2</v>
      </c>
      <c r="H47" s="5">
        <v>2</v>
      </c>
      <c r="I47" s="5">
        <v>1</v>
      </c>
      <c r="J47" s="5">
        <v>4</v>
      </c>
      <c r="K47" s="5">
        <v>1</v>
      </c>
      <c r="L47" s="5"/>
    </row>
    <row r="48" spans="1:12">
      <c r="A48" s="8">
        <v>6327</v>
      </c>
      <c r="B48" s="8">
        <v>46</v>
      </c>
      <c r="C48" s="5">
        <v>1</v>
      </c>
      <c r="D48" s="5"/>
      <c r="E48" s="5">
        <v>1</v>
      </c>
      <c r="F48" s="5"/>
      <c r="G48" s="5">
        <v>2</v>
      </c>
      <c r="H48" s="5">
        <v>2</v>
      </c>
      <c r="I48" s="5">
        <v>1</v>
      </c>
      <c r="J48" s="5">
        <v>2</v>
      </c>
      <c r="K48" s="5">
        <v>2</v>
      </c>
      <c r="L48" s="5"/>
    </row>
    <row r="49" spans="1:12">
      <c r="A49" s="8">
        <v>6327</v>
      </c>
      <c r="B49" s="8">
        <v>47</v>
      </c>
      <c r="C49" s="5">
        <v>1</v>
      </c>
      <c r="D49" s="5"/>
      <c r="E49" s="5">
        <v>1</v>
      </c>
      <c r="F49" s="5"/>
      <c r="G49" s="5">
        <v>1</v>
      </c>
      <c r="H49" s="5">
        <v>2</v>
      </c>
      <c r="I49" s="5">
        <v>1</v>
      </c>
      <c r="J49" s="5">
        <v>2</v>
      </c>
      <c r="K49" s="5">
        <v>2</v>
      </c>
      <c r="L49" s="5"/>
    </row>
    <row r="50" spans="1:12">
      <c r="A50" s="8">
        <v>6327</v>
      </c>
      <c r="B50" s="8">
        <v>48</v>
      </c>
      <c r="C50" s="5">
        <v>1</v>
      </c>
      <c r="D50" s="5"/>
      <c r="E50" s="5">
        <v>1</v>
      </c>
      <c r="F50" s="5"/>
      <c r="G50" s="5">
        <v>1</v>
      </c>
      <c r="H50" s="5">
        <v>2</v>
      </c>
      <c r="I50" s="5">
        <v>1</v>
      </c>
      <c r="J50" s="5">
        <v>2</v>
      </c>
      <c r="K50" s="5">
        <v>2</v>
      </c>
      <c r="L50" s="5"/>
    </row>
    <row r="51" spans="1:12">
      <c r="A51" s="8">
        <v>6327</v>
      </c>
      <c r="B51" s="8">
        <v>49</v>
      </c>
      <c r="C51" s="5">
        <v>1</v>
      </c>
      <c r="D51" s="5"/>
      <c r="E51" s="5">
        <v>1</v>
      </c>
      <c r="F51" s="5"/>
      <c r="G51" s="5">
        <v>2</v>
      </c>
      <c r="H51" s="5">
        <v>2</v>
      </c>
      <c r="I51" s="5">
        <v>1</v>
      </c>
      <c r="J51" s="5">
        <v>2</v>
      </c>
      <c r="K51" s="5">
        <v>2</v>
      </c>
      <c r="L51" s="5"/>
    </row>
    <row r="52" spans="1:12">
      <c r="A52" s="8">
        <v>6327</v>
      </c>
      <c r="B52" s="8">
        <v>50</v>
      </c>
      <c r="C52" s="5">
        <v>1</v>
      </c>
      <c r="D52" s="5"/>
      <c r="E52" s="5">
        <v>1</v>
      </c>
      <c r="F52" s="5"/>
      <c r="G52" s="5">
        <v>2</v>
      </c>
      <c r="H52" s="5">
        <v>2</v>
      </c>
      <c r="I52" s="5">
        <v>1</v>
      </c>
      <c r="J52" s="5">
        <v>1</v>
      </c>
      <c r="K52" s="5">
        <v>2</v>
      </c>
      <c r="L52" s="5"/>
    </row>
    <row r="53" spans="1:12">
      <c r="A53" s="8">
        <v>6327</v>
      </c>
      <c r="B53" s="8">
        <v>51</v>
      </c>
      <c r="C53" s="5">
        <v>1</v>
      </c>
      <c r="D53" s="5"/>
      <c r="E53" s="5">
        <v>1</v>
      </c>
      <c r="F53" s="5"/>
      <c r="G53" s="5">
        <v>2</v>
      </c>
      <c r="H53" s="5">
        <v>2</v>
      </c>
      <c r="I53" s="5">
        <v>1</v>
      </c>
      <c r="J53" s="5">
        <v>1</v>
      </c>
      <c r="K53" s="5">
        <v>2</v>
      </c>
      <c r="L53" s="5"/>
    </row>
    <row r="54" spans="1:12">
      <c r="A54" s="8">
        <v>6327</v>
      </c>
      <c r="B54" s="8">
        <v>52</v>
      </c>
      <c r="C54" s="5">
        <v>1</v>
      </c>
      <c r="D54" s="5"/>
      <c r="E54" s="5">
        <v>1</v>
      </c>
      <c r="F54" s="5"/>
      <c r="G54" s="5">
        <v>1</v>
      </c>
      <c r="H54" s="5">
        <v>2</v>
      </c>
      <c r="I54" s="5">
        <v>1</v>
      </c>
      <c r="J54" s="5">
        <v>1</v>
      </c>
      <c r="K54" s="5">
        <v>2</v>
      </c>
      <c r="L54" s="5"/>
    </row>
    <row r="55" spans="1:12">
      <c r="A55" s="8">
        <v>6327</v>
      </c>
      <c r="B55" s="8">
        <v>53</v>
      </c>
      <c r="C55" s="5">
        <v>1</v>
      </c>
      <c r="D55" s="5"/>
      <c r="E55" s="5">
        <v>1</v>
      </c>
      <c r="F55" s="5"/>
      <c r="G55" s="5">
        <v>1</v>
      </c>
      <c r="H55" s="5">
        <v>2</v>
      </c>
      <c r="I55" s="5">
        <v>1</v>
      </c>
      <c r="J55" s="5">
        <v>2</v>
      </c>
      <c r="K55" s="5">
        <v>2</v>
      </c>
      <c r="L55" s="5"/>
    </row>
    <row r="56" spans="1:12">
      <c r="A56" s="8">
        <v>6327</v>
      </c>
      <c r="B56" s="8">
        <v>54</v>
      </c>
      <c r="C56" s="5">
        <v>1</v>
      </c>
      <c r="D56" s="5"/>
      <c r="E56" s="5">
        <v>1</v>
      </c>
      <c r="F56" s="5"/>
      <c r="G56" s="5">
        <v>1</v>
      </c>
      <c r="H56" s="5">
        <v>2</v>
      </c>
      <c r="I56" s="5">
        <v>1</v>
      </c>
      <c r="J56" s="5">
        <v>2</v>
      </c>
      <c r="K56" s="5">
        <v>2</v>
      </c>
      <c r="L56" s="5"/>
    </row>
    <row r="57" spans="1:12">
      <c r="A57" s="8">
        <v>6327</v>
      </c>
      <c r="B57" s="8">
        <v>55</v>
      </c>
      <c r="C57" s="5">
        <v>1</v>
      </c>
      <c r="D57" s="5"/>
      <c r="E57" s="5">
        <v>1</v>
      </c>
      <c r="F57" s="5"/>
      <c r="G57" s="5">
        <v>1</v>
      </c>
      <c r="H57" s="5">
        <v>2</v>
      </c>
      <c r="I57" s="5">
        <v>1</v>
      </c>
      <c r="J57" s="5">
        <v>1</v>
      </c>
      <c r="K57" s="5">
        <v>2</v>
      </c>
      <c r="L57" s="5"/>
    </row>
    <row r="58" spans="1:12">
      <c r="A58" s="8">
        <v>6327</v>
      </c>
      <c r="B58" s="8">
        <v>56</v>
      </c>
      <c r="C58" s="5">
        <v>1</v>
      </c>
      <c r="D58" s="5"/>
      <c r="E58" s="5">
        <v>1</v>
      </c>
      <c r="F58" s="5"/>
      <c r="G58" s="5">
        <v>1</v>
      </c>
      <c r="H58" s="5">
        <v>2</v>
      </c>
      <c r="I58" s="5">
        <v>1</v>
      </c>
      <c r="J58" s="5">
        <v>1</v>
      </c>
      <c r="K58" s="5">
        <v>2</v>
      </c>
      <c r="L58" s="5"/>
    </row>
    <row r="59" spans="1:12">
      <c r="A59" s="8">
        <v>6327</v>
      </c>
      <c r="B59" s="8">
        <v>57</v>
      </c>
      <c r="C59" s="5">
        <v>1</v>
      </c>
      <c r="D59" s="5"/>
      <c r="E59" s="5">
        <v>1</v>
      </c>
      <c r="F59" s="5"/>
      <c r="G59" s="5">
        <v>2</v>
      </c>
      <c r="H59" s="5">
        <v>2</v>
      </c>
      <c r="I59" s="5">
        <v>1</v>
      </c>
      <c r="J59" s="5">
        <v>2</v>
      </c>
      <c r="K59" s="5">
        <v>2</v>
      </c>
      <c r="L59" s="5"/>
    </row>
    <row r="60" spans="1:12">
      <c r="A60" s="8">
        <v>6327</v>
      </c>
      <c r="B60" s="8">
        <v>58</v>
      </c>
      <c r="C60" s="5">
        <v>1</v>
      </c>
      <c r="D60" s="5"/>
      <c r="E60" s="5">
        <v>1</v>
      </c>
      <c r="F60" s="5"/>
      <c r="G60" s="5">
        <v>2</v>
      </c>
      <c r="H60" s="5">
        <v>2</v>
      </c>
      <c r="I60" s="5">
        <v>1</v>
      </c>
      <c r="J60" s="5">
        <v>1</v>
      </c>
      <c r="K60" s="5">
        <v>2</v>
      </c>
      <c r="L60" s="5"/>
    </row>
    <row r="61" spans="1:12">
      <c r="A61" s="8">
        <v>6327</v>
      </c>
      <c r="B61" s="8">
        <v>59</v>
      </c>
      <c r="C61" s="5">
        <v>1</v>
      </c>
      <c r="D61" s="5"/>
      <c r="E61" s="5">
        <v>1</v>
      </c>
      <c r="F61" s="5"/>
      <c r="G61" s="5">
        <v>2</v>
      </c>
      <c r="H61" s="5">
        <v>2</v>
      </c>
      <c r="I61" s="5">
        <v>1</v>
      </c>
      <c r="J61" s="5">
        <v>2</v>
      </c>
      <c r="K61" s="5">
        <v>2</v>
      </c>
      <c r="L61" s="5"/>
    </row>
    <row r="62" spans="1:12">
      <c r="A62" s="8">
        <v>6327</v>
      </c>
      <c r="B62" s="8">
        <v>60</v>
      </c>
      <c r="C62" s="5">
        <v>1</v>
      </c>
      <c r="D62" s="5"/>
      <c r="E62" s="5">
        <v>1</v>
      </c>
      <c r="F62" s="5"/>
      <c r="G62" s="5">
        <v>2</v>
      </c>
      <c r="H62" s="5">
        <v>2</v>
      </c>
      <c r="I62" s="5">
        <v>1</v>
      </c>
      <c r="J62" s="5">
        <v>1</v>
      </c>
      <c r="K62" s="5">
        <v>2</v>
      </c>
      <c r="L62" s="5"/>
    </row>
    <row r="63" spans="1:12">
      <c r="A63" s="8">
        <v>6327</v>
      </c>
      <c r="B63" s="8">
        <v>61</v>
      </c>
      <c r="C63" s="5">
        <v>1</v>
      </c>
      <c r="D63" s="5"/>
      <c r="E63" s="5">
        <v>1</v>
      </c>
      <c r="F63" s="5"/>
      <c r="G63" s="5">
        <v>1</v>
      </c>
      <c r="H63" s="5">
        <v>2</v>
      </c>
      <c r="I63" s="5">
        <v>1</v>
      </c>
      <c r="J63" s="5">
        <v>1</v>
      </c>
      <c r="K63" s="5">
        <v>2</v>
      </c>
      <c r="L63" s="5"/>
    </row>
    <row r="64" spans="1:12">
      <c r="A64" s="8">
        <v>6327</v>
      </c>
      <c r="B64" s="8">
        <v>62</v>
      </c>
      <c r="C64" s="5">
        <v>1</v>
      </c>
      <c r="D64" s="5"/>
      <c r="E64" s="5">
        <v>1</v>
      </c>
      <c r="F64" s="5"/>
      <c r="G64" s="5">
        <v>1</v>
      </c>
      <c r="H64" s="5">
        <v>2</v>
      </c>
      <c r="I64" s="5">
        <v>1</v>
      </c>
      <c r="J64" s="5">
        <v>1</v>
      </c>
      <c r="K64" s="5">
        <v>2</v>
      </c>
      <c r="L64" s="5"/>
    </row>
    <row r="65" spans="1:12">
      <c r="A65" s="8">
        <v>6327</v>
      </c>
      <c r="B65" s="8">
        <v>63</v>
      </c>
      <c r="C65" s="5">
        <v>1</v>
      </c>
      <c r="D65" s="5"/>
      <c r="E65" s="5">
        <v>1</v>
      </c>
      <c r="F65" s="5"/>
      <c r="G65" s="5">
        <v>2</v>
      </c>
      <c r="H65" s="5">
        <v>2</v>
      </c>
      <c r="I65" s="5">
        <v>1</v>
      </c>
      <c r="J65" s="5">
        <v>1</v>
      </c>
      <c r="K65" s="5">
        <v>2</v>
      </c>
      <c r="L65" s="5"/>
    </row>
    <row r="66" spans="1:12">
      <c r="A66" s="8">
        <v>6327</v>
      </c>
      <c r="B66" s="8">
        <v>64</v>
      </c>
      <c r="C66" s="5">
        <v>1</v>
      </c>
      <c r="D66" s="5"/>
      <c r="E66" s="5">
        <v>1</v>
      </c>
      <c r="F66" s="5"/>
      <c r="G66" s="5">
        <v>2</v>
      </c>
      <c r="H66" s="5">
        <v>2</v>
      </c>
      <c r="I66" s="5">
        <v>1</v>
      </c>
      <c r="J66" s="5">
        <v>2</v>
      </c>
      <c r="K66" s="5">
        <v>2</v>
      </c>
      <c r="L66" s="5"/>
    </row>
    <row r="67" spans="1:12">
      <c r="A67" s="8">
        <v>6327</v>
      </c>
      <c r="B67" s="8">
        <v>65</v>
      </c>
      <c r="C67" s="5">
        <v>1</v>
      </c>
      <c r="D67" s="5"/>
      <c r="E67" s="5">
        <v>1</v>
      </c>
      <c r="F67" s="5"/>
      <c r="G67" s="5">
        <v>1</v>
      </c>
      <c r="H67" s="5">
        <v>2</v>
      </c>
      <c r="I67" s="5">
        <v>1</v>
      </c>
      <c r="J67" s="5">
        <v>2</v>
      </c>
      <c r="K67" s="5">
        <v>2</v>
      </c>
      <c r="L67" s="5"/>
    </row>
    <row r="68" spans="1:12">
      <c r="A68" s="8">
        <v>6327</v>
      </c>
      <c r="B68" s="8">
        <v>66</v>
      </c>
      <c r="C68" s="5">
        <v>1</v>
      </c>
      <c r="D68" s="5"/>
      <c r="E68" s="5">
        <v>1</v>
      </c>
      <c r="F68" s="5"/>
      <c r="G68" s="5">
        <v>1</v>
      </c>
      <c r="H68" s="5">
        <v>2</v>
      </c>
      <c r="I68" s="5">
        <v>1</v>
      </c>
      <c r="J68" s="5">
        <v>2</v>
      </c>
      <c r="K68" s="5">
        <v>2</v>
      </c>
      <c r="L68" s="5"/>
    </row>
    <row r="69" spans="1:12">
      <c r="A69" s="8">
        <v>6327</v>
      </c>
      <c r="B69" s="8">
        <v>67</v>
      </c>
      <c r="C69" s="5">
        <v>1</v>
      </c>
      <c r="D69" s="5"/>
      <c r="E69" s="5">
        <v>1</v>
      </c>
      <c r="F69" s="5"/>
      <c r="G69" s="5">
        <v>2</v>
      </c>
      <c r="H69" s="5">
        <v>2</v>
      </c>
      <c r="I69" s="5">
        <v>1</v>
      </c>
      <c r="J69" s="5">
        <v>2</v>
      </c>
      <c r="K69" s="5">
        <v>2</v>
      </c>
      <c r="L69" s="5"/>
    </row>
    <row r="70" spans="1:12">
      <c r="A70" s="8">
        <v>6327</v>
      </c>
      <c r="B70" s="8">
        <v>68</v>
      </c>
      <c r="C70" s="5">
        <v>1</v>
      </c>
      <c r="D70" s="5"/>
      <c r="E70" s="5">
        <v>1</v>
      </c>
      <c r="F70" s="5"/>
      <c r="G70" s="5">
        <v>2</v>
      </c>
      <c r="H70" s="5">
        <v>2</v>
      </c>
      <c r="I70" s="5">
        <v>1</v>
      </c>
      <c r="J70" s="5">
        <v>1</v>
      </c>
      <c r="K70" s="5">
        <v>2</v>
      </c>
      <c r="L70" s="5"/>
    </row>
    <row r="71" spans="1:12">
      <c r="A71" s="8">
        <v>6327</v>
      </c>
      <c r="B71" s="8">
        <v>69</v>
      </c>
      <c r="C71" s="5">
        <v>1</v>
      </c>
      <c r="D71" s="5"/>
      <c r="E71" s="5">
        <v>1</v>
      </c>
      <c r="F71" s="5"/>
      <c r="G71" s="5">
        <v>2</v>
      </c>
      <c r="H71" s="5">
        <v>2</v>
      </c>
      <c r="I71" s="5">
        <v>1</v>
      </c>
      <c r="J71" s="5">
        <v>1</v>
      </c>
      <c r="K71" s="5">
        <v>2</v>
      </c>
      <c r="L71" s="5"/>
    </row>
    <row r="72" spans="1:12">
      <c r="A72" s="8">
        <v>6327</v>
      </c>
      <c r="B72" s="8">
        <v>70</v>
      </c>
      <c r="C72" s="5">
        <v>1</v>
      </c>
      <c r="D72" s="5"/>
      <c r="E72" s="5">
        <v>1</v>
      </c>
      <c r="F72" s="5"/>
      <c r="G72" s="5">
        <v>2</v>
      </c>
      <c r="H72" s="5">
        <v>2</v>
      </c>
      <c r="I72" s="5">
        <v>1</v>
      </c>
      <c r="J72" s="5">
        <v>1</v>
      </c>
      <c r="K72" s="5">
        <v>2</v>
      </c>
      <c r="L72" s="5"/>
    </row>
    <row r="73" spans="1:12">
      <c r="A73" s="8">
        <v>6327</v>
      </c>
      <c r="B73" s="8">
        <v>71</v>
      </c>
      <c r="C73" s="5">
        <v>1</v>
      </c>
      <c r="D73" s="5"/>
      <c r="E73" s="5">
        <v>1</v>
      </c>
      <c r="F73" s="5"/>
      <c r="G73" s="5">
        <v>2</v>
      </c>
      <c r="H73" s="5">
        <v>2</v>
      </c>
      <c r="I73" s="5">
        <v>1</v>
      </c>
      <c r="J73" s="5">
        <v>1</v>
      </c>
      <c r="K73" s="5">
        <v>2</v>
      </c>
      <c r="L73" s="5"/>
    </row>
    <row r="74" spans="1:12">
      <c r="A74" s="8">
        <v>6327</v>
      </c>
      <c r="B74" s="8">
        <v>72</v>
      </c>
      <c r="C74" s="5">
        <v>1</v>
      </c>
      <c r="D74" s="5"/>
      <c r="E74" s="5">
        <v>1</v>
      </c>
      <c r="F74" s="5"/>
      <c r="G74" s="5">
        <v>1</v>
      </c>
      <c r="H74" s="5">
        <v>2</v>
      </c>
      <c r="I74" s="5">
        <v>1</v>
      </c>
      <c r="J74" s="5">
        <v>1</v>
      </c>
      <c r="K74" s="5">
        <v>2</v>
      </c>
      <c r="L74" s="5"/>
    </row>
    <row r="75" spans="1:12">
      <c r="A75" s="8">
        <v>6327</v>
      </c>
      <c r="B75" s="8">
        <v>73</v>
      </c>
      <c r="C75" s="5">
        <v>1</v>
      </c>
      <c r="D75" s="5"/>
      <c r="E75" s="5">
        <v>1</v>
      </c>
      <c r="F75" s="5"/>
      <c r="G75" s="5">
        <v>1</v>
      </c>
      <c r="H75" s="5">
        <v>2</v>
      </c>
      <c r="I75" s="5">
        <v>1</v>
      </c>
      <c r="J75" s="5">
        <v>1</v>
      </c>
      <c r="K75" s="5">
        <v>2</v>
      </c>
      <c r="L75" s="5"/>
    </row>
    <row r="76" spans="1:12">
      <c r="A76" s="8">
        <v>6327</v>
      </c>
      <c r="B76" s="8">
        <v>74</v>
      </c>
      <c r="C76" s="5">
        <v>1</v>
      </c>
      <c r="D76" s="5"/>
      <c r="E76" s="5">
        <v>1</v>
      </c>
      <c r="F76" s="5"/>
      <c r="G76" s="5">
        <v>1</v>
      </c>
      <c r="H76" s="5">
        <v>2</v>
      </c>
      <c r="I76" s="5">
        <v>1</v>
      </c>
      <c r="J76" s="5">
        <v>1</v>
      </c>
      <c r="K76" s="5">
        <v>2</v>
      </c>
      <c r="L76" s="5"/>
    </row>
    <row r="77" spans="1:12">
      <c r="A77" s="8">
        <v>6327</v>
      </c>
      <c r="B77" s="8">
        <v>75</v>
      </c>
      <c r="C77" s="5">
        <v>1</v>
      </c>
      <c r="D77" s="5"/>
      <c r="E77" s="5">
        <v>1</v>
      </c>
      <c r="F77" s="5"/>
      <c r="G77" s="5">
        <v>2</v>
      </c>
      <c r="H77" s="5">
        <v>2</v>
      </c>
      <c r="I77" s="5">
        <v>1</v>
      </c>
      <c r="J77" s="5">
        <v>1</v>
      </c>
      <c r="K77" s="5">
        <v>2</v>
      </c>
      <c r="L77" s="5"/>
    </row>
    <row r="78" spans="1:12">
      <c r="A78" s="8">
        <v>6327</v>
      </c>
      <c r="B78" s="8">
        <v>76</v>
      </c>
      <c r="C78" s="5">
        <v>1</v>
      </c>
      <c r="D78" s="5"/>
      <c r="E78" s="5">
        <v>1</v>
      </c>
      <c r="F78" s="5"/>
      <c r="G78" s="5">
        <v>1</v>
      </c>
      <c r="H78" s="5">
        <v>2</v>
      </c>
      <c r="I78" s="5">
        <v>1</v>
      </c>
      <c r="J78" s="5">
        <v>1</v>
      </c>
      <c r="K78" s="5">
        <v>2</v>
      </c>
      <c r="L78" s="5"/>
    </row>
    <row r="79" spans="1:12">
      <c r="A79" s="8">
        <v>6327</v>
      </c>
      <c r="B79" s="8">
        <v>77</v>
      </c>
      <c r="C79" s="5">
        <v>1</v>
      </c>
      <c r="D79" s="5"/>
      <c r="E79" s="5">
        <v>1</v>
      </c>
      <c r="F79" s="5"/>
      <c r="G79" s="5">
        <v>1</v>
      </c>
      <c r="H79" s="5">
        <v>2</v>
      </c>
      <c r="I79" s="5">
        <v>1</v>
      </c>
      <c r="J79" s="5">
        <v>1</v>
      </c>
      <c r="K79" s="5">
        <v>2</v>
      </c>
      <c r="L79" s="5"/>
    </row>
    <row r="80" spans="1:12">
      <c r="A80" s="8">
        <v>6327</v>
      </c>
      <c r="B80" s="8">
        <v>78</v>
      </c>
      <c r="C80" s="5">
        <v>1</v>
      </c>
      <c r="D80" s="5"/>
      <c r="E80" s="5">
        <v>1</v>
      </c>
      <c r="F80" s="5"/>
      <c r="G80" s="5">
        <v>2</v>
      </c>
      <c r="H80" s="5">
        <v>2</v>
      </c>
      <c r="I80" s="5">
        <v>1</v>
      </c>
      <c r="J80" s="5">
        <v>1</v>
      </c>
      <c r="K80" s="5">
        <v>2</v>
      </c>
      <c r="L80" s="5"/>
    </row>
    <row r="81" spans="1:12">
      <c r="A81" s="8">
        <v>6327</v>
      </c>
      <c r="B81" s="8">
        <v>79</v>
      </c>
      <c r="C81" s="5">
        <v>1</v>
      </c>
      <c r="D81" s="5"/>
      <c r="E81" s="5">
        <v>1</v>
      </c>
      <c r="F81" s="5"/>
      <c r="G81" s="5">
        <v>2</v>
      </c>
      <c r="H81" s="5">
        <v>2</v>
      </c>
      <c r="I81" s="5">
        <v>1</v>
      </c>
      <c r="J81" s="5">
        <v>1</v>
      </c>
      <c r="K81" s="5">
        <v>2</v>
      </c>
      <c r="L81" s="5"/>
    </row>
    <row r="82" spans="1:12">
      <c r="A82" s="8">
        <v>6327</v>
      </c>
      <c r="B82" s="8">
        <v>80</v>
      </c>
      <c r="C82" s="5">
        <v>1</v>
      </c>
      <c r="D82" s="5"/>
      <c r="E82" s="5">
        <v>1</v>
      </c>
      <c r="F82" s="5"/>
      <c r="G82" s="5">
        <v>1</v>
      </c>
      <c r="H82" s="5">
        <v>2</v>
      </c>
      <c r="I82" s="5">
        <v>1</v>
      </c>
      <c r="J82" s="5">
        <v>1</v>
      </c>
      <c r="K82" s="5">
        <v>2</v>
      </c>
      <c r="L82" s="5"/>
    </row>
    <row r="83" spans="1:12">
      <c r="A83" s="8">
        <v>6327</v>
      </c>
      <c r="B83" s="8">
        <v>81</v>
      </c>
      <c r="C83" s="5">
        <v>1</v>
      </c>
      <c r="D83" s="5"/>
      <c r="E83" s="5">
        <v>1</v>
      </c>
      <c r="F83" s="5"/>
      <c r="G83" s="5">
        <v>1</v>
      </c>
      <c r="H83" s="5">
        <v>2</v>
      </c>
      <c r="I83" s="5">
        <v>1</v>
      </c>
      <c r="J83" s="5">
        <v>1</v>
      </c>
      <c r="K83" s="5">
        <v>2</v>
      </c>
      <c r="L83" s="5"/>
    </row>
    <row r="84" spans="1:12">
      <c r="A84" s="8">
        <v>6327</v>
      </c>
      <c r="B84" s="8">
        <v>82</v>
      </c>
      <c r="C84" s="5">
        <v>1</v>
      </c>
      <c r="D84" s="5"/>
      <c r="E84" s="5">
        <v>1</v>
      </c>
      <c r="F84" s="5"/>
      <c r="G84" s="5">
        <v>1</v>
      </c>
      <c r="H84" s="5">
        <v>2</v>
      </c>
      <c r="I84" s="5">
        <v>1</v>
      </c>
      <c r="J84" s="5">
        <v>1</v>
      </c>
      <c r="K84" s="5">
        <v>2</v>
      </c>
      <c r="L84" s="5"/>
    </row>
    <row r="85" spans="1:12">
      <c r="A85" s="8">
        <v>6327</v>
      </c>
      <c r="B85" s="8">
        <v>83</v>
      </c>
      <c r="C85" s="5">
        <v>1</v>
      </c>
      <c r="D85" s="5"/>
      <c r="E85" s="5">
        <v>1</v>
      </c>
      <c r="F85" s="5"/>
      <c r="G85" s="5">
        <v>1</v>
      </c>
      <c r="H85" s="5">
        <v>2</v>
      </c>
      <c r="I85" s="5">
        <v>1</v>
      </c>
      <c r="J85" s="5">
        <v>1</v>
      </c>
      <c r="K85" s="5">
        <v>2</v>
      </c>
      <c r="L85" s="5"/>
    </row>
    <row r="86" spans="1:12">
      <c r="A86" s="8">
        <v>6327</v>
      </c>
      <c r="B86" s="8">
        <v>84</v>
      </c>
      <c r="C86" s="5">
        <v>1</v>
      </c>
      <c r="D86" s="5"/>
      <c r="E86" s="5">
        <v>1</v>
      </c>
      <c r="F86" s="5"/>
      <c r="G86" s="5">
        <v>2</v>
      </c>
      <c r="H86" s="5">
        <v>2</v>
      </c>
      <c r="I86" s="5">
        <v>1</v>
      </c>
      <c r="J86" s="5">
        <v>1</v>
      </c>
      <c r="K86" s="5">
        <v>2</v>
      </c>
      <c r="L86" s="5"/>
    </row>
    <row r="87" spans="1:12">
      <c r="A87" s="8">
        <v>6327</v>
      </c>
      <c r="B87" s="8">
        <v>85</v>
      </c>
      <c r="C87" s="5">
        <v>1</v>
      </c>
      <c r="D87" s="5"/>
      <c r="E87" s="5">
        <v>1</v>
      </c>
      <c r="F87" s="5"/>
      <c r="G87" s="5">
        <v>1</v>
      </c>
      <c r="H87" s="5">
        <v>2</v>
      </c>
      <c r="I87" s="5">
        <v>1</v>
      </c>
      <c r="J87" s="5">
        <v>1</v>
      </c>
      <c r="K87" s="5">
        <v>2</v>
      </c>
      <c r="L87" s="5"/>
    </row>
    <row r="88" spans="1:12">
      <c r="A88" s="8">
        <v>6327</v>
      </c>
      <c r="B88" s="8">
        <v>86</v>
      </c>
      <c r="C88" s="5">
        <v>1</v>
      </c>
      <c r="D88" s="5"/>
      <c r="E88" s="5">
        <v>1</v>
      </c>
      <c r="F88" s="5"/>
      <c r="G88" s="5">
        <v>1</v>
      </c>
      <c r="H88" s="5">
        <v>2</v>
      </c>
      <c r="I88" s="5">
        <v>1</v>
      </c>
      <c r="J88" s="5">
        <v>1</v>
      </c>
      <c r="K88" s="5">
        <v>2</v>
      </c>
      <c r="L88" s="5"/>
    </row>
    <row r="89" spans="1:12">
      <c r="A89" s="8">
        <v>6327</v>
      </c>
      <c r="B89" s="8">
        <v>87</v>
      </c>
      <c r="C89" s="5">
        <v>1</v>
      </c>
      <c r="D89" s="5"/>
      <c r="E89" s="5">
        <v>1</v>
      </c>
      <c r="F89" s="5"/>
      <c r="G89" s="5">
        <v>1</v>
      </c>
      <c r="H89" s="5">
        <v>2</v>
      </c>
      <c r="I89" s="5">
        <v>1</v>
      </c>
      <c r="J89" s="5">
        <v>1</v>
      </c>
      <c r="K89" s="5">
        <v>2</v>
      </c>
      <c r="L89" s="5"/>
    </row>
    <row r="90" spans="1:12">
      <c r="A90" s="8">
        <v>6327</v>
      </c>
      <c r="B90" s="8">
        <v>88</v>
      </c>
      <c r="C90" s="5">
        <v>1</v>
      </c>
      <c r="D90" s="5"/>
      <c r="E90" s="5">
        <v>1</v>
      </c>
      <c r="F90" s="5"/>
      <c r="G90" s="5">
        <v>1</v>
      </c>
      <c r="H90" s="5">
        <v>2</v>
      </c>
      <c r="I90" s="5">
        <v>1</v>
      </c>
      <c r="J90" s="5">
        <v>1</v>
      </c>
      <c r="K90" s="5">
        <v>2</v>
      </c>
      <c r="L90" s="5"/>
    </row>
    <row r="91" spans="1:12">
      <c r="A91" s="8">
        <v>6327</v>
      </c>
      <c r="B91" s="8">
        <v>89</v>
      </c>
      <c r="C91" s="5">
        <v>1</v>
      </c>
      <c r="D91" s="5"/>
      <c r="E91" s="5">
        <v>1</v>
      </c>
      <c r="F91" s="5"/>
      <c r="G91" s="5">
        <v>1</v>
      </c>
      <c r="H91" s="5">
        <v>2</v>
      </c>
      <c r="I91" s="5">
        <v>1</v>
      </c>
      <c r="J91" s="5">
        <v>1</v>
      </c>
      <c r="K91" s="5">
        <v>2</v>
      </c>
      <c r="L91" s="5"/>
    </row>
    <row r="92" spans="1:12">
      <c r="A92" s="8">
        <v>6327</v>
      </c>
      <c r="B92" s="8">
        <v>90</v>
      </c>
      <c r="C92" s="5">
        <v>1</v>
      </c>
      <c r="D92" s="5"/>
      <c r="E92" s="5">
        <v>1</v>
      </c>
      <c r="F92" s="5"/>
      <c r="G92" s="5">
        <v>1</v>
      </c>
      <c r="H92" s="5">
        <v>2</v>
      </c>
      <c r="I92" s="5">
        <v>1</v>
      </c>
      <c r="J92" s="5">
        <v>1</v>
      </c>
      <c r="K92" s="5">
        <v>2</v>
      </c>
      <c r="L92" s="5"/>
    </row>
    <row r="93" spans="1:12">
      <c r="A93" s="8">
        <v>6327</v>
      </c>
      <c r="B93" s="8">
        <v>91</v>
      </c>
      <c r="C93" s="5">
        <v>1</v>
      </c>
      <c r="D93" s="5"/>
      <c r="E93" s="5">
        <v>1</v>
      </c>
      <c r="F93" s="5"/>
      <c r="G93" s="5">
        <v>2</v>
      </c>
      <c r="H93" s="5">
        <v>2</v>
      </c>
      <c r="I93" s="5">
        <v>1</v>
      </c>
      <c r="J93" s="5">
        <v>1</v>
      </c>
      <c r="K93" s="5">
        <v>2</v>
      </c>
      <c r="L93" s="5"/>
    </row>
    <row r="94" spans="1:12">
      <c r="A94" s="8">
        <v>6327</v>
      </c>
      <c r="B94" s="8">
        <v>92</v>
      </c>
      <c r="C94" s="5">
        <v>1</v>
      </c>
      <c r="D94" s="5"/>
      <c r="E94" s="5">
        <v>1</v>
      </c>
      <c r="F94" s="5"/>
      <c r="G94" s="5">
        <v>2</v>
      </c>
      <c r="H94" s="5">
        <v>2</v>
      </c>
      <c r="I94" s="5">
        <v>1</v>
      </c>
      <c r="J94" s="5">
        <v>2</v>
      </c>
      <c r="K94" s="5">
        <v>2</v>
      </c>
      <c r="L94" s="5"/>
    </row>
    <row r="95" spans="1:12">
      <c r="A95" s="8">
        <v>6327</v>
      </c>
      <c r="B95" s="8">
        <v>93</v>
      </c>
      <c r="C95" s="5">
        <v>1</v>
      </c>
      <c r="D95" s="5"/>
      <c r="E95" s="5">
        <v>1</v>
      </c>
      <c r="F95" s="5"/>
      <c r="G95" s="5">
        <v>2</v>
      </c>
      <c r="H95" s="5">
        <v>2</v>
      </c>
      <c r="I95" s="5">
        <v>1</v>
      </c>
      <c r="J95" s="5">
        <v>2</v>
      </c>
      <c r="K95" s="5">
        <v>2</v>
      </c>
      <c r="L95" s="5"/>
    </row>
    <row r="96" spans="1:12">
      <c r="A96" s="8">
        <v>6327</v>
      </c>
      <c r="B96" s="8">
        <v>94</v>
      </c>
      <c r="C96" s="5">
        <v>1</v>
      </c>
      <c r="D96" s="5"/>
      <c r="E96" s="5">
        <v>1</v>
      </c>
      <c r="F96" s="5"/>
      <c r="G96" s="5">
        <v>1</v>
      </c>
      <c r="H96" s="5">
        <v>2</v>
      </c>
      <c r="I96" s="5">
        <v>1</v>
      </c>
      <c r="J96" s="5">
        <v>2</v>
      </c>
      <c r="K96" s="5">
        <v>2</v>
      </c>
      <c r="L96" s="5"/>
    </row>
    <row r="97" spans="1:12">
      <c r="A97" s="8">
        <v>6327</v>
      </c>
      <c r="B97" s="8">
        <v>95</v>
      </c>
      <c r="C97" s="5">
        <v>1</v>
      </c>
      <c r="D97" s="5"/>
      <c r="E97" s="5">
        <v>1</v>
      </c>
      <c r="F97" s="5"/>
      <c r="G97" s="5">
        <v>2</v>
      </c>
      <c r="H97" s="5">
        <v>2</v>
      </c>
      <c r="I97" s="5">
        <v>1</v>
      </c>
      <c r="J97" s="5">
        <v>2</v>
      </c>
      <c r="K97" s="5">
        <v>2</v>
      </c>
      <c r="L97" s="5"/>
    </row>
    <row r="98" spans="1:12">
      <c r="A98" s="8">
        <v>6327</v>
      </c>
      <c r="B98" s="8">
        <v>96</v>
      </c>
      <c r="C98" s="5">
        <v>1</v>
      </c>
      <c r="D98" s="5"/>
      <c r="E98" s="5">
        <v>1</v>
      </c>
      <c r="F98" s="5"/>
      <c r="G98" s="5">
        <v>1</v>
      </c>
      <c r="H98" s="5">
        <v>2</v>
      </c>
      <c r="I98" s="5">
        <v>1</v>
      </c>
      <c r="J98" s="5">
        <v>2</v>
      </c>
      <c r="K98" s="5">
        <v>2</v>
      </c>
      <c r="L98" s="5"/>
    </row>
    <row r="99" spans="1:12">
      <c r="A99" s="8">
        <v>6327</v>
      </c>
      <c r="B99" s="8">
        <v>97</v>
      </c>
      <c r="C99" s="5">
        <v>1</v>
      </c>
      <c r="D99" s="5"/>
      <c r="E99" s="5">
        <v>1</v>
      </c>
      <c r="F99" s="5"/>
      <c r="G99" s="5">
        <v>2</v>
      </c>
      <c r="H99" s="5">
        <v>2</v>
      </c>
      <c r="I99" s="5">
        <v>1</v>
      </c>
      <c r="J99" s="5">
        <v>2</v>
      </c>
      <c r="K99" s="5">
        <v>2</v>
      </c>
      <c r="L99" s="5"/>
    </row>
    <row r="100" spans="1:12">
      <c r="A100" s="8">
        <v>6327</v>
      </c>
      <c r="B100" s="8">
        <v>98</v>
      </c>
      <c r="C100" s="5">
        <v>1</v>
      </c>
      <c r="D100" s="5"/>
      <c r="E100" s="5">
        <v>1</v>
      </c>
      <c r="F100" s="5"/>
      <c r="G100" s="5">
        <v>1</v>
      </c>
      <c r="H100" s="5">
        <v>2</v>
      </c>
      <c r="I100" s="5">
        <v>1</v>
      </c>
      <c r="J100" s="5">
        <v>2</v>
      </c>
      <c r="K100" s="5">
        <v>2</v>
      </c>
      <c r="L100" s="5"/>
    </row>
    <row r="101" spans="1:12">
      <c r="A101" s="8">
        <v>6327</v>
      </c>
      <c r="B101" s="8">
        <v>99</v>
      </c>
      <c r="C101" s="5">
        <v>1</v>
      </c>
      <c r="D101" s="5"/>
      <c r="E101" s="5">
        <v>1</v>
      </c>
      <c r="F101" s="5"/>
      <c r="G101" s="5">
        <v>1</v>
      </c>
      <c r="H101" s="5">
        <v>2</v>
      </c>
      <c r="I101" s="5">
        <v>1</v>
      </c>
      <c r="J101" s="5">
        <v>2</v>
      </c>
      <c r="K101" s="5">
        <v>2</v>
      </c>
      <c r="L101" s="5"/>
    </row>
    <row r="102" spans="1:12">
      <c r="A102" s="8">
        <v>6327</v>
      </c>
      <c r="B102" s="8">
        <v>100</v>
      </c>
      <c r="C102" s="5">
        <v>1</v>
      </c>
      <c r="D102" s="5"/>
      <c r="E102" s="5">
        <v>1</v>
      </c>
      <c r="F102" s="5"/>
      <c r="G102" s="5">
        <v>1</v>
      </c>
      <c r="H102" s="5">
        <v>2</v>
      </c>
      <c r="I102" s="5">
        <v>1</v>
      </c>
      <c r="J102" s="5">
        <v>2</v>
      </c>
      <c r="K102" s="5">
        <v>2</v>
      </c>
      <c r="L102" s="5"/>
    </row>
    <row r="103" spans="1:12">
      <c r="A103" s="8">
        <v>6327</v>
      </c>
      <c r="B103" s="8">
        <v>101</v>
      </c>
      <c r="C103" s="5">
        <v>1</v>
      </c>
      <c r="D103" s="5"/>
      <c r="E103" s="5">
        <v>1</v>
      </c>
      <c r="F103" s="5"/>
      <c r="G103" s="5">
        <v>1</v>
      </c>
      <c r="H103" s="5">
        <v>2</v>
      </c>
      <c r="I103" s="5">
        <v>1</v>
      </c>
      <c r="J103" s="5">
        <v>2</v>
      </c>
      <c r="K103" s="5">
        <v>2</v>
      </c>
      <c r="L103" s="5"/>
    </row>
    <row r="104" spans="1:12">
      <c r="A104" s="8">
        <v>6327</v>
      </c>
      <c r="B104" s="8">
        <v>102</v>
      </c>
      <c r="C104" s="5">
        <v>1</v>
      </c>
      <c r="D104" s="5"/>
      <c r="E104" s="5">
        <v>1</v>
      </c>
      <c r="F104" s="5"/>
      <c r="G104" s="5">
        <v>2</v>
      </c>
      <c r="H104" s="5">
        <v>2</v>
      </c>
      <c r="I104" s="5">
        <v>1</v>
      </c>
      <c r="J104" s="5">
        <v>2</v>
      </c>
      <c r="K104" s="5">
        <v>2</v>
      </c>
      <c r="L104" s="5"/>
    </row>
    <row r="105" spans="1:12">
      <c r="A105" s="8">
        <v>6327</v>
      </c>
      <c r="B105" s="8">
        <v>103</v>
      </c>
      <c r="C105" s="5">
        <v>1</v>
      </c>
      <c r="D105" s="5"/>
      <c r="E105" s="5">
        <v>1</v>
      </c>
      <c r="F105" s="5"/>
      <c r="G105" s="5">
        <v>1</v>
      </c>
      <c r="H105" s="5">
        <v>2</v>
      </c>
      <c r="I105" s="5">
        <v>1</v>
      </c>
      <c r="J105" s="5">
        <v>2</v>
      </c>
      <c r="K105" s="5">
        <v>2</v>
      </c>
      <c r="L105" s="5"/>
    </row>
    <row r="106" spans="1:12">
      <c r="A106" s="8">
        <v>6327</v>
      </c>
      <c r="B106" s="8">
        <v>104</v>
      </c>
      <c r="C106" s="5">
        <v>1</v>
      </c>
      <c r="D106" s="5"/>
      <c r="E106" s="5">
        <v>1</v>
      </c>
      <c r="F106" s="5"/>
      <c r="G106" s="5">
        <v>1</v>
      </c>
      <c r="H106" s="5">
        <v>2</v>
      </c>
      <c r="I106" s="5">
        <v>1</v>
      </c>
      <c r="J106" s="5">
        <v>2</v>
      </c>
      <c r="K106" s="5">
        <v>2</v>
      </c>
      <c r="L106" s="5"/>
    </row>
    <row r="107" spans="1:12">
      <c r="A107" s="8">
        <v>6327</v>
      </c>
      <c r="B107" s="8">
        <v>105</v>
      </c>
      <c r="C107" s="5">
        <v>1</v>
      </c>
      <c r="D107" s="5"/>
      <c r="E107" s="5">
        <v>1</v>
      </c>
      <c r="F107" s="5"/>
      <c r="G107" s="5">
        <v>2</v>
      </c>
      <c r="H107" s="5">
        <v>2</v>
      </c>
      <c r="I107" s="5">
        <v>1</v>
      </c>
      <c r="J107" s="5">
        <v>2</v>
      </c>
      <c r="K107" s="5">
        <v>2</v>
      </c>
      <c r="L107" s="5"/>
    </row>
    <row r="108" spans="1:12">
      <c r="A108" s="8">
        <v>6327</v>
      </c>
      <c r="B108" s="8">
        <v>106</v>
      </c>
      <c r="C108" s="5">
        <v>1</v>
      </c>
      <c r="D108" s="5"/>
      <c r="E108" s="5">
        <v>1</v>
      </c>
      <c r="F108" s="5"/>
      <c r="G108" s="5">
        <v>1</v>
      </c>
      <c r="H108" s="5">
        <v>2</v>
      </c>
      <c r="I108" s="5">
        <v>1</v>
      </c>
      <c r="J108" s="5">
        <v>2</v>
      </c>
      <c r="K108" s="5">
        <v>2</v>
      </c>
      <c r="L108" s="5"/>
    </row>
    <row r="109" spans="1:12">
      <c r="A109" s="8">
        <v>6327</v>
      </c>
      <c r="B109" s="8">
        <v>107</v>
      </c>
      <c r="C109" s="5">
        <v>1</v>
      </c>
      <c r="D109" s="5"/>
      <c r="E109" s="5">
        <v>1</v>
      </c>
      <c r="F109" s="5"/>
      <c r="G109" s="5">
        <v>1</v>
      </c>
      <c r="H109" s="5">
        <v>2</v>
      </c>
      <c r="I109" s="5">
        <v>1</v>
      </c>
      <c r="J109" s="5">
        <v>2</v>
      </c>
      <c r="K109" s="5">
        <v>2</v>
      </c>
      <c r="L109" s="5"/>
    </row>
    <row r="110" spans="1:12">
      <c r="A110" s="8">
        <v>6327</v>
      </c>
      <c r="B110" s="8">
        <v>108</v>
      </c>
      <c r="C110" s="5">
        <v>1</v>
      </c>
      <c r="D110" s="5"/>
      <c r="E110" s="5">
        <v>1</v>
      </c>
      <c r="F110" s="5"/>
      <c r="G110" s="5">
        <v>1</v>
      </c>
      <c r="H110" s="5">
        <v>2</v>
      </c>
      <c r="I110" s="5">
        <v>1</v>
      </c>
      <c r="J110" s="5">
        <v>2</v>
      </c>
      <c r="K110" s="5">
        <v>2</v>
      </c>
      <c r="L110" s="5"/>
    </row>
    <row r="111" spans="1:12">
      <c r="A111" s="8">
        <v>6327</v>
      </c>
      <c r="B111" s="8">
        <v>109</v>
      </c>
      <c r="C111" s="5">
        <v>1</v>
      </c>
      <c r="D111" s="5"/>
      <c r="E111" s="5">
        <v>1</v>
      </c>
      <c r="F111" s="5"/>
      <c r="G111" s="5">
        <v>2</v>
      </c>
      <c r="H111" s="5">
        <v>2</v>
      </c>
      <c r="I111" s="5">
        <v>1</v>
      </c>
      <c r="J111" s="5">
        <v>2</v>
      </c>
      <c r="K111" s="5">
        <v>2</v>
      </c>
      <c r="L111" s="5"/>
    </row>
    <row r="112" spans="1:12">
      <c r="A112" s="8">
        <v>6327</v>
      </c>
      <c r="B112" s="8">
        <v>110</v>
      </c>
      <c r="C112" s="5">
        <v>1</v>
      </c>
      <c r="D112" s="5"/>
      <c r="E112" s="5">
        <v>1</v>
      </c>
      <c r="F112" s="5"/>
      <c r="G112" s="5">
        <v>2</v>
      </c>
      <c r="H112" s="5">
        <v>2</v>
      </c>
      <c r="I112" s="5">
        <v>1</v>
      </c>
      <c r="J112" s="5">
        <v>2</v>
      </c>
      <c r="K112" s="5">
        <v>2</v>
      </c>
      <c r="L112" s="5"/>
    </row>
    <row r="113" spans="1:12">
      <c r="A113" s="8">
        <v>6327</v>
      </c>
      <c r="B113" s="8">
        <v>111</v>
      </c>
      <c r="C113" s="5">
        <v>1</v>
      </c>
      <c r="D113" s="5"/>
      <c r="E113" s="5">
        <v>1</v>
      </c>
      <c r="F113" s="5"/>
      <c r="G113" s="5">
        <v>2</v>
      </c>
      <c r="H113" s="5">
        <v>2</v>
      </c>
      <c r="I113" s="5">
        <v>1</v>
      </c>
      <c r="J113" s="5">
        <v>2</v>
      </c>
      <c r="K113" s="5">
        <v>2</v>
      </c>
      <c r="L113" s="5"/>
    </row>
    <row r="114" spans="1:12">
      <c r="A114" s="8">
        <v>6327</v>
      </c>
      <c r="B114" s="8">
        <v>112</v>
      </c>
      <c r="C114" s="5">
        <v>1</v>
      </c>
      <c r="D114" s="5"/>
      <c r="E114" s="5">
        <v>1</v>
      </c>
      <c r="F114" s="5"/>
      <c r="G114" s="5">
        <v>1</v>
      </c>
      <c r="H114" s="5">
        <v>2</v>
      </c>
      <c r="I114" s="5">
        <v>1</v>
      </c>
      <c r="J114" s="5">
        <v>1</v>
      </c>
      <c r="K114" s="5">
        <v>2</v>
      </c>
      <c r="L114" s="5"/>
    </row>
    <row r="115" spans="1:12">
      <c r="A115" s="8">
        <v>6327</v>
      </c>
      <c r="B115" s="8">
        <v>113</v>
      </c>
      <c r="C115" s="5">
        <v>1</v>
      </c>
      <c r="D115" s="5"/>
      <c r="E115" s="5">
        <v>1</v>
      </c>
      <c r="F115" s="5"/>
      <c r="G115" s="5">
        <v>1</v>
      </c>
      <c r="H115" s="5">
        <v>2</v>
      </c>
      <c r="I115" s="5">
        <v>1</v>
      </c>
      <c r="J115" s="5">
        <v>1</v>
      </c>
      <c r="K115" s="5">
        <v>2</v>
      </c>
      <c r="L115" s="5"/>
    </row>
    <row r="116" spans="1:12">
      <c r="A116" s="8">
        <v>6327</v>
      </c>
      <c r="B116" s="8">
        <v>114</v>
      </c>
      <c r="C116" s="5">
        <v>1</v>
      </c>
      <c r="D116" s="5"/>
      <c r="E116" s="5">
        <v>1</v>
      </c>
      <c r="F116" s="5"/>
      <c r="G116" s="5">
        <v>1</v>
      </c>
      <c r="H116" s="5">
        <v>2</v>
      </c>
      <c r="I116" s="5">
        <v>1</v>
      </c>
      <c r="J116" s="5">
        <v>1</v>
      </c>
      <c r="K116" s="5">
        <v>2</v>
      </c>
      <c r="L116" s="5"/>
    </row>
    <row r="117" spans="1:12">
      <c r="A117" s="8">
        <v>6327</v>
      </c>
      <c r="B117" s="8">
        <v>115</v>
      </c>
      <c r="C117" s="5">
        <v>1</v>
      </c>
      <c r="D117" s="5"/>
      <c r="E117" s="5">
        <v>1</v>
      </c>
      <c r="F117" s="5"/>
      <c r="G117" s="5">
        <v>2</v>
      </c>
      <c r="H117" s="5">
        <v>2</v>
      </c>
      <c r="I117" s="5">
        <v>1</v>
      </c>
      <c r="J117" s="5">
        <v>1</v>
      </c>
      <c r="K117" s="5">
        <v>2</v>
      </c>
      <c r="L117" s="5"/>
    </row>
    <row r="118" spans="1:12">
      <c r="A118" s="8">
        <v>6327</v>
      </c>
      <c r="B118" s="8">
        <v>116</v>
      </c>
      <c r="C118" s="5">
        <v>1</v>
      </c>
      <c r="D118" s="5"/>
      <c r="E118" s="5">
        <v>1</v>
      </c>
      <c r="F118" s="5"/>
      <c r="G118" s="5">
        <v>1</v>
      </c>
      <c r="H118" s="5">
        <v>2</v>
      </c>
      <c r="I118" s="5">
        <v>1</v>
      </c>
      <c r="J118" s="5">
        <v>1</v>
      </c>
      <c r="K118" s="5">
        <v>2</v>
      </c>
      <c r="L118" s="5"/>
    </row>
    <row r="119" spans="1:12">
      <c r="A119" s="8">
        <v>6327</v>
      </c>
      <c r="B119" s="8">
        <v>117</v>
      </c>
      <c r="C119" s="5">
        <v>1</v>
      </c>
      <c r="D119" s="5"/>
      <c r="E119" s="5">
        <v>1</v>
      </c>
      <c r="F119" s="5"/>
      <c r="G119" s="5">
        <v>1</v>
      </c>
      <c r="H119" s="5">
        <v>2</v>
      </c>
      <c r="I119" s="5">
        <v>1</v>
      </c>
      <c r="J119" s="5">
        <v>1</v>
      </c>
      <c r="K119" s="5">
        <v>2</v>
      </c>
      <c r="L119" s="5"/>
    </row>
    <row r="120" spans="1:12">
      <c r="A120" s="8">
        <v>6327</v>
      </c>
      <c r="B120" s="8">
        <v>118</v>
      </c>
      <c r="C120" s="5">
        <v>1</v>
      </c>
      <c r="D120" s="5"/>
      <c r="E120" s="5">
        <v>1</v>
      </c>
      <c r="F120" s="5"/>
      <c r="G120" s="5">
        <v>1</v>
      </c>
      <c r="H120" s="5">
        <v>2</v>
      </c>
      <c r="I120" s="5">
        <v>1</v>
      </c>
      <c r="J120" s="5">
        <v>1</v>
      </c>
      <c r="K120" s="5">
        <v>2</v>
      </c>
      <c r="L120" s="5"/>
    </row>
    <row r="121" spans="1:12">
      <c r="A121" s="8">
        <v>6327</v>
      </c>
      <c r="B121" s="8">
        <v>119</v>
      </c>
      <c r="C121" s="5">
        <v>1</v>
      </c>
      <c r="D121" s="5"/>
      <c r="E121" s="5">
        <v>1</v>
      </c>
      <c r="F121" s="5"/>
      <c r="G121" s="5">
        <v>1</v>
      </c>
      <c r="H121" s="5">
        <v>2</v>
      </c>
      <c r="I121" s="5">
        <v>1</v>
      </c>
      <c r="J121" s="5">
        <v>1</v>
      </c>
      <c r="K121" s="5">
        <v>2</v>
      </c>
      <c r="L121" s="5"/>
    </row>
    <row r="122" spans="1:12">
      <c r="A122" s="8">
        <v>6327</v>
      </c>
      <c r="B122" s="8">
        <v>120</v>
      </c>
      <c r="C122" s="5">
        <v>1</v>
      </c>
      <c r="D122" s="5"/>
      <c r="E122" s="5">
        <v>1</v>
      </c>
      <c r="F122" s="5"/>
      <c r="G122" s="5">
        <v>1</v>
      </c>
      <c r="H122" s="5">
        <v>2</v>
      </c>
      <c r="I122" s="5">
        <v>1</v>
      </c>
      <c r="J122" s="5">
        <v>1</v>
      </c>
      <c r="K122" s="5">
        <v>2</v>
      </c>
      <c r="L122" s="5"/>
    </row>
    <row r="123" spans="1:12">
      <c r="A123" s="8">
        <v>6327</v>
      </c>
      <c r="B123" s="8">
        <v>121</v>
      </c>
      <c r="C123" s="5">
        <v>1</v>
      </c>
      <c r="D123" s="5"/>
      <c r="E123" s="5">
        <v>1</v>
      </c>
      <c r="F123" s="5"/>
      <c r="G123" s="5">
        <v>1</v>
      </c>
      <c r="H123" s="5">
        <v>2</v>
      </c>
      <c r="I123" s="5">
        <v>1</v>
      </c>
      <c r="J123" s="5">
        <v>1</v>
      </c>
      <c r="K123" s="5">
        <v>2</v>
      </c>
      <c r="L123" s="5"/>
    </row>
    <row r="124" spans="1:12">
      <c r="A124" s="8">
        <v>6327</v>
      </c>
      <c r="B124" s="8">
        <v>122</v>
      </c>
      <c r="C124" s="5">
        <v>1</v>
      </c>
      <c r="D124" s="5"/>
      <c r="E124" s="5">
        <v>1</v>
      </c>
      <c r="F124" s="5"/>
      <c r="G124" s="5">
        <v>2</v>
      </c>
      <c r="H124" s="5">
        <v>2</v>
      </c>
      <c r="I124" s="5">
        <v>1</v>
      </c>
      <c r="J124" s="5">
        <v>1</v>
      </c>
      <c r="K124" s="5">
        <v>2</v>
      </c>
      <c r="L124" s="5"/>
    </row>
    <row r="125" spans="1:12">
      <c r="A125" s="8">
        <v>6327</v>
      </c>
      <c r="B125" s="8">
        <v>123</v>
      </c>
      <c r="C125" s="5">
        <v>1</v>
      </c>
      <c r="D125" s="5"/>
      <c r="E125" s="5">
        <v>1</v>
      </c>
      <c r="F125" s="5"/>
      <c r="G125" s="5">
        <v>2</v>
      </c>
      <c r="H125" s="5">
        <v>2</v>
      </c>
      <c r="I125" s="5">
        <v>1</v>
      </c>
      <c r="J125" s="5">
        <v>2</v>
      </c>
      <c r="K125" s="5">
        <v>2</v>
      </c>
      <c r="L125" s="5"/>
    </row>
    <row r="126" spans="1:12">
      <c r="A126" s="8">
        <v>6327</v>
      </c>
      <c r="B126" s="8">
        <v>124</v>
      </c>
      <c r="C126" s="5">
        <v>1</v>
      </c>
      <c r="D126" s="5"/>
      <c r="E126" s="5">
        <v>1</v>
      </c>
      <c r="F126" s="5"/>
      <c r="G126" s="5">
        <v>2</v>
      </c>
      <c r="H126" s="5">
        <v>2</v>
      </c>
      <c r="I126" s="5">
        <v>1</v>
      </c>
      <c r="J126" s="5">
        <v>2</v>
      </c>
      <c r="K126" s="5">
        <v>2</v>
      </c>
      <c r="L126" s="5"/>
    </row>
    <row r="127" spans="1:12">
      <c r="A127" s="8">
        <v>6327</v>
      </c>
      <c r="B127" s="8">
        <v>125</v>
      </c>
      <c r="C127" s="5">
        <v>1</v>
      </c>
      <c r="D127" s="5"/>
      <c r="E127" s="5">
        <v>1</v>
      </c>
      <c r="F127" s="5"/>
      <c r="G127" s="5">
        <v>1</v>
      </c>
      <c r="H127" s="5">
        <v>2</v>
      </c>
      <c r="I127" s="5">
        <v>1</v>
      </c>
      <c r="J127" s="5">
        <v>2</v>
      </c>
      <c r="K127" s="5">
        <v>2</v>
      </c>
      <c r="L127" s="5"/>
    </row>
    <row r="128" spans="1:12">
      <c r="A128" s="8">
        <v>6327</v>
      </c>
      <c r="B128" s="8">
        <v>126</v>
      </c>
      <c r="C128" s="5">
        <v>1</v>
      </c>
      <c r="D128" s="5"/>
      <c r="E128" s="5">
        <v>1</v>
      </c>
      <c r="F128" s="5"/>
      <c r="G128" s="5">
        <v>2</v>
      </c>
      <c r="H128" s="5">
        <v>2</v>
      </c>
      <c r="I128" s="5">
        <v>1</v>
      </c>
      <c r="J128" s="5">
        <v>2</v>
      </c>
      <c r="K128" s="5">
        <v>2</v>
      </c>
      <c r="L128" s="5"/>
    </row>
    <row r="129" spans="1:12">
      <c r="A129" s="8">
        <v>6327</v>
      </c>
      <c r="B129" s="8">
        <v>127</v>
      </c>
      <c r="C129" s="5">
        <v>1</v>
      </c>
      <c r="D129" s="5"/>
      <c r="E129" s="5">
        <v>1</v>
      </c>
      <c r="F129" s="5"/>
      <c r="G129" s="5">
        <v>1</v>
      </c>
      <c r="H129" s="5">
        <v>2</v>
      </c>
      <c r="I129" s="5">
        <v>1</v>
      </c>
      <c r="J129" s="5">
        <v>2</v>
      </c>
      <c r="K129" s="5">
        <v>2</v>
      </c>
      <c r="L129" s="5"/>
    </row>
    <row r="130" spans="1:12">
      <c r="A130" s="8">
        <v>6327</v>
      </c>
      <c r="B130" s="8">
        <v>128</v>
      </c>
      <c r="C130" s="5">
        <v>1</v>
      </c>
      <c r="D130" s="5"/>
      <c r="E130" s="5">
        <v>1</v>
      </c>
      <c r="F130" s="5"/>
      <c r="G130" s="5">
        <v>2</v>
      </c>
      <c r="H130" s="5">
        <v>2</v>
      </c>
      <c r="I130" s="5">
        <v>1</v>
      </c>
      <c r="J130" s="5">
        <v>2</v>
      </c>
      <c r="K130" s="5">
        <v>2</v>
      </c>
      <c r="L130" s="5"/>
    </row>
    <row r="131" spans="1:12">
      <c r="A131" s="8">
        <v>6327</v>
      </c>
      <c r="B131" s="8">
        <v>129</v>
      </c>
      <c r="C131" s="5">
        <v>1</v>
      </c>
      <c r="D131" s="5"/>
      <c r="E131" s="5">
        <v>1</v>
      </c>
      <c r="F131" s="5"/>
      <c r="G131" s="5">
        <v>1</v>
      </c>
      <c r="H131" s="5">
        <v>2</v>
      </c>
      <c r="I131" s="5">
        <v>1</v>
      </c>
      <c r="J131" s="5">
        <v>2</v>
      </c>
      <c r="K131" s="5">
        <v>2</v>
      </c>
      <c r="L131" s="5"/>
    </row>
    <row r="132" spans="1:12">
      <c r="A132" s="8">
        <v>6327</v>
      </c>
      <c r="B132" s="8">
        <v>130</v>
      </c>
      <c r="C132" s="5">
        <v>1</v>
      </c>
      <c r="D132" s="5"/>
      <c r="E132" s="5">
        <v>1</v>
      </c>
      <c r="F132" s="5"/>
      <c r="G132" s="5">
        <v>1</v>
      </c>
      <c r="H132" s="5">
        <v>2</v>
      </c>
      <c r="I132" s="5">
        <v>1</v>
      </c>
      <c r="J132" s="5">
        <v>2</v>
      </c>
      <c r="K132" s="5">
        <v>2</v>
      </c>
      <c r="L132" s="5"/>
    </row>
    <row r="133" spans="1:12">
      <c r="A133" s="8">
        <v>6327</v>
      </c>
      <c r="B133" s="8">
        <v>131</v>
      </c>
      <c r="C133" s="5">
        <v>1</v>
      </c>
      <c r="D133" s="5"/>
      <c r="E133" s="5">
        <v>1</v>
      </c>
      <c r="F133" s="5"/>
      <c r="G133" s="5">
        <v>1</v>
      </c>
      <c r="H133" s="5">
        <v>2</v>
      </c>
      <c r="I133" s="5">
        <v>1</v>
      </c>
      <c r="J133" s="5">
        <v>2</v>
      </c>
      <c r="K133" s="5">
        <v>2</v>
      </c>
      <c r="L133" s="5"/>
    </row>
    <row r="134" spans="1:12">
      <c r="A134" s="8">
        <v>6327</v>
      </c>
      <c r="B134" s="8">
        <v>132</v>
      </c>
      <c r="C134" s="5">
        <v>1</v>
      </c>
      <c r="D134" s="5"/>
      <c r="E134" s="5">
        <v>1</v>
      </c>
      <c r="F134" s="5"/>
      <c r="G134" s="5">
        <v>1</v>
      </c>
      <c r="H134" s="5">
        <v>2</v>
      </c>
      <c r="I134" s="5">
        <v>1</v>
      </c>
      <c r="J134" s="5">
        <v>2</v>
      </c>
      <c r="K134" s="5">
        <v>2</v>
      </c>
      <c r="L134" s="5"/>
    </row>
    <row r="135" spans="1:12">
      <c r="A135" s="8">
        <v>6327</v>
      </c>
      <c r="B135" s="8">
        <v>133</v>
      </c>
      <c r="C135" s="5">
        <v>1</v>
      </c>
      <c r="D135" s="5"/>
      <c r="E135" s="5">
        <v>1</v>
      </c>
      <c r="F135" s="5"/>
      <c r="G135" s="5">
        <v>2</v>
      </c>
      <c r="H135" s="5">
        <v>2</v>
      </c>
      <c r="I135" s="5">
        <v>1</v>
      </c>
      <c r="J135" s="5">
        <v>2</v>
      </c>
      <c r="K135" s="5">
        <v>2</v>
      </c>
      <c r="L135" s="5"/>
    </row>
    <row r="136" spans="1:12">
      <c r="A136" s="8">
        <v>6327</v>
      </c>
      <c r="B136" s="8">
        <v>134</v>
      </c>
      <c r="C136" s="5">
        <v>1</v>
      </c>
      <c r="D136" s="5"/>
      <c r="E136" s="5">
        <v>1</v>
      </c>
      <c r="F136" s="5"/>
      <c r="G136" s="5">
        <v>1</v>
      </c>
      <c r="H136" s="5">
        <v>2</v>
      </c>
      <c r="I136" s="5">
        <v>1</v>
      </c>
      <c r="J136" s="5">
        <v>2</v>
      </c>
      <c r="K136" s="5">
        <v>2</v>
      </c>
      <c r="L136" s="5"/>
    </row>
    <row r="137" spans="1:12">
      <c r="A137" s="8">
        <v>6327</v>
      </c>
      <c r="B137" s="8">
        <v>135</v>
      </c>
      <c r="C137" s="5">
        <v>1</v>
      </c>
      <c r="D137" s="5"/>
      <c r="E137" s="5">
        <v>1</v>
      </c>
      <c r="F137" s="5"/>
      <c r="G137" s="5">
        <v>1</v>
      </c>
      <c r="H137" s="5">
        <v>2</v>
      </c>
      <c r="I137" s="5">
        <v>1</v>
      </c>
      <c r="J137" s="5">
        <v>2</v>
      </c>
      <c r="K137" s="5">
        <v>2</v>
      </c>
      <c r="L137" s="5"/>
    </row>
    <row r="138" spans="1:12">
      <c r="A138" s="8">
        <v>6327</v>
      </c>
      <c r="B138" s="8">
        <v>136</v>
      </c>
      <c r="C138" s="5">
        <v>1</v>
      </c>
      <c r="D138" s="5"/>
      <c r="E138" s="5">
        <v>1</v>
      </c>
      <c r="F138" s="5"/>
      <c r="G138" s="5">
        <v>2</v>
      </c>
      <c r="H138" s="5">
        <v>2</v>
      </c>
      <c r="I138" s="5">
        <v>1</v>
      </c>
      <c r="J138" s="5">
        <v>2</v>
      </c>
      <c r="K138" s="5">
        <v>2</v>
      </c>
      <c r="L138" s="5"/>
    </row>
    <row r="139" spans="1:12">
      <c r="A139" s="8">
        <v>6327</v>
      </c>
      <c r="B139" s="8">
        <v>137</v>
      </c>
      <c r="C139" s="5">
        <v>1</v>
      </c>
      <c r="D139" s="5"/>
      <c r="E139" s="5">
        <v>1</v>
      </c>
      <c r="F139" s="5"/>
      <c r="G139" s="5">
        <v>1</v>
      </c>
      <c r="H139" s="5">
        <v>2</v>
      </c>
      <c r="I139" s="5">
        <v>1</v>
      </c>
      <c r="J139" s="5">
        <v>2</v>
      </c>
      <c r="K139" s="5">
        <v>2</v>
      </c>
      <c r="L139" s="5"/>
    </row>
    <row r="140" spans="1:12">
      <c r="A140" s="8">
        <v>6327</v>
      </c>
      <c r="B140" s="8">
        <v>138</v>
      </c>
      <c r="C140" s="5">
        <v>1</v>
      </c>
      <c r="D140" s="5"/>
      <c r="E140" s="5">
        <v>1</v>
      </c>
      <c r="F140" s="5"/>
      <c r="G140" s="5">
        <v>1</v>
      </c>
      <c r="H140" s="5">
        <v>2</v>
      </c>
      <c r="I140" s="5">
        <v>1</v>
      </c>
      <c r="J140" s="5">
        <v>2</v>
      </c>
      <c r="K140" s="5">
        <v>2</v>
      </c>
      <c r="L140" s="5"/>
    </row>
    <row r="141" spans="1:12">
      <c r="A141" s="8">
        <v>6327</v>
      </c>
      <c r="B141" s="8">
        <v>139</v>
      </c>
      <c r="C141" s="5">
        <v>1</v>
      </c>
      <c r="D141" s="5"/>
      <c r="E141" s="5">
        <v>1</v>
      </c>
      <c r="F141" s="5"/>
      <c r="G141" s="5">
        <v>1</v>
      </c>
      <c r="H141" s="5">
        <v>2</v>
      </c>
      <c r="I141" s="5">
        <v>1</v>
      </c>
      <c r="J141" s="5">
        <v>2</v>
      </c>
      <c r="K141" s="5">
        <v>2</v>
      </c>
      <c r="L141" s="5"/>
    </row>
    <row r="142" spans="1:12">
      <c r="A142" s="8">
        <v>6327</v>
      </c>
      <c r="B142" s="8">
        <v>140</v>
      </c>
      <c r="C142" s="5">
        <v>1</v>
      </c>
      <c r="D142" s="5"/>
      <c r="E142" s="5">
        <v>1</v>
      </c>
      <c r="F142" s="5"/>
      <c r="G142" s="5">
        <v>2</v>
      </c>
      <c r="H142" s="5">
        <v>2</v>
      </c>
      <c r="I142" s="5">
        <v>1</v>
      </c>
      <c r="J142" s="5">
        <v>2</v>
      </c>
      <c r="K142" s="5">
        <v>2</v>
      </c>
      <c r="L142" s="5"/>
    </row>
    <row r="143" spans="1:12">
      <c r="A143" s="8">
        <v>6327</v>
      </c>
      <c r="B143" s="8">
        <v>141</v>
      </c>
      <c r="C143" s="5">
        <v>1</v>
      </c>
      <c r="D143" s="5"/>
      <c r="E143" s="5">
        <v>1</v>
      </c>
      <c r="F143" s="5"/>
      <c r="G143" s="5">
        <v>2</v>
      </c>
      <c r="H143" s="5">
        <v>2</v>
      </c>
      <c r="I143" s="5">
        <v>1</v>
      </c>
      <c r="J143" s="5">
        <v>2</v>
      </c>
      <c r="K143" s="5">
        <v>2</v>
      </c>
      <c r="L143" s="5"/>
    </row>
    <row r="144" spans="1:12">
      <c r="A144" s="8">
        <v>6327</v>
      </c>
      <c r="B144" s="8">
        <v>142</v>
      </c>
      <c r="C144" s="5">
        <v>1</v>
      </c>
      <c r="D144" s="5"/>
      <c r="E144" s="5">
        <v>1</v>
      </c>
      <c r="F144" s="5"/>
      <c r="G144" s="5">
        <v>2</v>
      </c>
      <c r="H144" s="5">
        <v>2</v>
      </c>
      <c r="I144" s="5">
        <v>1</v>
      </c>
      <c r="J144" s="5">
        <v>2</v>
      </c>
      <c r="K144" s="5">
        <v>2</v>
      </c>
      <c r="L144" s="5"/>
    </row>
    <row r="145" spans="1:12">
      <c r="A145" s="8">
        <v>6327</v>
      </c>
      <c r="B145" s="8">
        <v>143</v>
      </c>
      <c r="C145" s="5">
        <v>1</v>
      </c>
      <c r="D145" s="5"/>
      <c r="E145" s="5">
        <v>1</v>
      </c>
      <c r="F145" s="5"/>
      <c r="G145" s="5">
        <v>1</v>
      </c>
      <c r="H145" s="5">
        <v>2</v>
      </c>
      <c r="I145" s="5">
        <v>1</v>
      </c>
      <c r="J145" s="5">
        <v>1</v>
      </c>
      <c r="K145" s="5">
        <v>2</v>
      </c>
      <c r="L145" s="5"/>
    </row>
    <row r="146" spans="1:12">
      <c r="A146" s="8">
        <v>6327</v>
      </c>
      <c r="B146" s="8">
        <v>144</v>
      </c>
      <c r="C146" s="5">
        <v>1</v>
      </c>
      <c r="D146" s="5"/>
      <c r="E146" s="5">
        <v>1</v>
      </c>
      <c r="F146" s="5"/>
      <c r="G146" s="5">
        <v>1</v>
      </c>
      <c r="H146" s="5">
        <v>2</v>
      </c>
      <c r="I146" s="5">
        <v>1</v>
      </c>
      <c r="J146" s="5">
        <v>1</v>
      </c>
      <c r="K146" s="5">
        <v>2</v>
      </c>
      <c r="L146" s="5"/>
    </row>
    <row r="147" spans="1:12">
      <c r="B147" s="37"/>
    </row>
    <row r="148" spans="1:12">
      <c r="A148" s="1" t="s">
        <v>11</v>
      </c>
      <c r="B148" s="1" t="s">
        <v>12</v>
      </c>
    </row>
    <row r="160" spans="1:12">
      <c r="B160" s="247"/>
      <c r="C160" s="247"/>
      <c r="D160" s="247"/>
      <c r="E160" s="247"/>
      <c r="F160" s="2"/>
    </row>
    <row r="161" spans="2:6">
      <c r="B161" s="247"/>
      <c r="C161" s="247"/>
      <c r="D161" s="247"/>
      <c r="E161" s="247"/>
      <c r="F161" s="2"/>
    </row>
    <row r="162" spans="2:6">
      <c r="B162" s="247"/>
      <c r="C162" s="247"/>
      <c r="D162" s="247"/>
      <c r="E162" s="247"/>
    </row>
    <row r="163" spans="2:6">
      <c r="B163" s="247"/>
      <c r="C163" s="247"/>
      <c r="D163" s="247"/>
      <c r="E163" s="247"/>
    </row>
    <row r="164" spans="2:6">
      <c r="B164" s="247"/>
      <c r="C164" s="247"/>
      <c r="D164" s="247"/>
      <c r="E164" s="247"/>
    </row>
    <row r="165" spans="2:6">
      <c r="B165" s="247"/>
      <c r="C165" s="247"/>
      <c r="D165" s="247"/>
      <c r="E165" s="247"/>
    </row>
  </sheetData>
  <mergeCells count="12">
    <mergeCell ref="A1:L1"/>
    <mergeCell ref="B162:C162"/>
    <mergeCell ref="B163:C163"/>
    <mergeCell ref="B164:C164"/>
    <mergeCell ref="B165:E165"/>
    <mergeCell ref="D160:E160"/>
    <mergeCell ref="D161:E161"/>
    <mergeCell ref="D162:E162"/>
    <mergeCell ref="D163:E163"/>
    <mergeCell ref="D164:E164"/>
    <mergeCell ref="B160:C160"/>
    <mergeCell ref="B161:C16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รายชื่อ</vt:lpstr>
      <vt:lpstr>ผลการประเมิน</vt:lpstr>
      <vt:lpstr>ผลการติดตามผล</vt:lpstr>
    </vt:vector>
  </TitlesOfParts>
  <Company>most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</dc:creator>
  <cp:lastModifiedBy>Lenovo</cp:lastModifiedBy>
  <cp:lastPrinted>2024-09-16T02:51:12Z</cp:lastPrinted>
  <dcterms:created xsi:type="dcterms:W3CDTF">2006-05-19T11:06:57Z</dcterms:created>
  <dcterms:modified xsi:type="dcterms:W3CDTF">2025-09-30T15:29:22Z</dcterms:modified>
</cp:coreProperties>
</file>